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AGOSTO\"/>
    </mc:Choice>
  </mc:AlternateContent>
  <xr:revisionPtr revIDLastSave="0" documentId="13_ncr:1_{44D2FA89-DE21-42C2-A7C1-34B511E90D67}" xr6:coauthVersionLast="47" xr6:coauthVersionMax="47" xr10:uidLastSave="{00000000-0000-0000-0000-000000000000}"/>
  <bookViews>
    <workbookView xWindow="-120" yWindow="-120" windowWidth="29040" windowHeight="15720" tabRatio="929" activeTab="10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  <sheet name="ÁREA MEDICA" sheetId="35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L16" i="34" l="1"/>
  <c r="L14" i="34"/>
  <c r="L12" i="34"/>
  <c r="K16" i="34"/>
  <c r="E16" i="34"/>
  <c r="F16" i="34"/>
  <c r="G16" i="34"/>
  <c r="H16" i="34"/>
  <c r="I16" i="34"/>
  <c r="J16" i="34"/>
  <c r="D16" i="34"/>
  <c r="B24" i="8"/>
  <c r="C16" i="1" l="1"/>
  <c r="D16" i="1" l="1"/>
  <c r="C18" i="5" l="1"/>
  <c r="C16" i="3"/>
  <c r="C17" i="2"/>
  <c r="D20" i="26" l="1"/>
  <c r="G21" i="10"/>
  <c r="G20" i="10"/>
  <c r="F23" i="10"/>
  <c r="E23" i="10"/>
  <c r="F15" i="10"/>
  <c r="E15" i="10"/>
  <c r="G13" i="10"/>
  <c r="G12" i="10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C16" i="9" l="1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<sst xmlns="http://schemas.openxmlformats.org/spreadsheetml/2006/main" count="317" uniqueCount="210">
  <si>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</si>
  <si>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</si>
  <si>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</si>
  <si>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</si>
  <si>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</si>
  <si>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</si>
  <si>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</si>
  <si>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</si>
  <si>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</si>
  <si>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</si>
  <si>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</si>
  <si>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</si>
  <si>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</si>
  <si>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</si>
  <si>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</si>
  <si>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</si>
  <si>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</si>
  <si>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</si>
  <si>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</si>
  <si>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</si>
  <si>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</si>
  <si>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</si>
  <si>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</si>
  <si>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</si>
  <si>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</si>
  <si>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</si>
  <si>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</si>
  <si>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</si>
  <si>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</si>
  <si>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</si>
  <si>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</si>
  <si>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</si>
  <si>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</si>
  <si>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</si>
  <si>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</si>
  <si>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</si>
  <si>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</si>
  <si>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</si>
  <si>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</si>
  <si>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</si>
  <si>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</si>
  <si>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</si>
  <si>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</si>
  <si>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</si>
  <si>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</si>
  <si>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</si>
  <si>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</si>
  <si>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</si>
  <si>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</si>
  <si>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</si>
  <si>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</si>
  <si>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</si>
  <si>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</si>
  <si>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</si>
  <si>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</si>
  <si>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</si>
  <si>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</si>
  <si>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</si>
  <si>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</si>
  <si>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</si>
  <si>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</si>
  <si>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</si>
  <si>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</si>
  <si>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</si>
  <si>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</si>
  <si>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</si>
  <si>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</si>
  <si>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</si>
  <si>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</si>
  <si>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</si>
  <si>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</si>
  <si>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</si>
  <si>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</si>
  <si>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</si>
  <si>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</si>
  <si>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</si>
  <si>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</si>
  <si>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</si>
  <si>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</si>
  <si>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</si>
  <si>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</si>
  <si>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</si>
  <si>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</si>
  <si>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</si>
  <si>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</si>
  <si>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</si>
  <si>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</si>
  <si>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</si>
  <si>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</si>
  <si>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</si>
  <si>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</si>
  <si>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</si>
  <si>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</si>
  <si>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</si>
  <si>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</si>
  <si>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</si>
  <si>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</si>
  <si>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</si>
  <si>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</si>
  <si>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</si>
  <si>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</si>
  <si>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</si>
  <si>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</si>
  <si>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</si>
  <si>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</si>
  <si>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</si>
  <si>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</si>
  <si>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</si>
  <si>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</si>
  <si>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</si>
  <si>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</si>
  <si>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</si>
  <si>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</si>
  <si>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</si>
  <si>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</si>
  <si>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</si>
  <si>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</si>
  <si>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</si>
  <si>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</si>
  <si>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</si>
  <si>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</si>
  <si>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</si>
  <si>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</si>
  <si>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</si>
  <si>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</si>
  <si>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</si>
  <si>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</si>
  <si>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</si>
  <si>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</si>
  <si>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</si>
  <si>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</si>
  <si>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</si>
  <si>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</si>
  <si>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</si>
  <si>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</si>
  <si>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</si>
  <si>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</si>
  <si>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</si>
  <si>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</si>
  <si>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</si>
  <si>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</si>
  <si>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</si>
  <si>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</si>
  <si>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</si>
  <si>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</si>
  <si>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</si>
  <si>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</si>
  <si>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</si>
  <si>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</si>
  <si>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</si>
  <si>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</si>
  <si>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</si>
  <si>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</si>
  <si>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</si>
  <si>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</si>
  <si>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</si>
  <si>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</si>
  <si>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</si>
  <si>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</si>
  <si>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</si>
  <si>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 xml:space="preserve">AGOSTO </t>
  </si>
  <si>
    <t>AGOSTO</t>
  </si>
  <si>
    <t>AGO /23</t>
  </si>
  <si>
    <t>GRUAS 2023</t>
  </si>
  <si>
    <t>SERV. COMUNITARIO</t>
  </si>
  <si>
    <t>PRESC. MÉDICA</t>
  </si>
  <si>
    <t>A.A</t>
  </si>
  <si>
    <t>FALTA DE MERITOS</t>
  </si>
  <si>
    <t>AFECTADAS</t>
  </si>
  <si>
    <t>VEHÍCULOS</t>
  </si>
  <si>
    <t>AGO /24</t>
  </si>
  <si>
    <t>ACCIDENTES VIALES  AGOSTO   2024</t>
  </si>
  <si>
    <t xml:space="preserve"> CAUSAS DETERMINANTES  DE ACCIDENTES VIALES  AGOSTO  2024</t>
  </si>
  <si>
    <t>ESTADO  DE   EBRIEDAD  POR HORA  AGOSTO   2024</t>
  </si>
  <si>
    <t>EDAD  DE LOS CONDUCTORES INVOLUCRADOS EN ESTADO  DE EBRIEDAD 2024</t>
  </si>
  <si>
    <t>DE AGOSTO    2024</t>
  </si>
  <si>
    <t>MES DE AGOSTO    2024</t>
  </si>
  <si>
    <t>GRUAS 2024</t>
  </si>
  <si>
    <t xml:space="preserve"> AGOSTO  2024</t>
  </si>
  <si>
    <t>SALIDAS DIFERENTES A LA MULTA   AGOSTO    2024</t>
  </si>
  <si>
    <t>A G O S T O     2 0 2  4</t>
  </si>
  <si>
    <t>ORDEN DE AP</t>
  </si>
  <si>
    <t>OTROS</t>
  </si>
  <si>
    <t>BLVD. PEDRO RDZ. TRIANA Y CALZ. FRANCISCO SARABIA TINOCO</t>
  </si>
  <si>
    <t>BLVD. TORREÓN MATAMOROS Y BLVD. PEDRO RODRÍGUEZ TRIANA</t>
  </si>
  <si>
    <t>AV. BRAVO Y AV. MARIANO LOPEZ ORTIZ</t>
  </si>
  <si>
    <t>CALZ. COLON Y AV. ALLENDE</t>
  </si>
  <si>
    <t>AV. PROLONG. ALLENDE OTE Y C. MAZATLAN</t>
  </si>
  <si>
    <t>AV. CORREGIDORA Y AV. LA OPINION</t>
  </si>
  <si>
    <t>CALZ. COLON Y BLVD. INDEPENDENCIA</t>
  </si>
  <si>
    <t>BLVD. PEDRO RDZ. TRIANA Y C. DEL MIMBRE</t>
  </si>
  <si>
    <t>CARRET. TORREÓN SAN PEDRO SOBRE PUENTE LA IBERO</t>
  </si>
  <si>
    <t>PERIFERICO RAÚL LÓPEZ SÁNCHEZ  Y ANTIG. CARRET. TORREON SAN PEDRO</t>
  </si>
  <si>
    <t>PERIFERICO RAÚL LÓPEZ SÁNCHEZ  Y C. SANTA FE</t>
  </si>
  <si>
    <t>PERIFERICO RAÚL LÓPEZ SÁNCHEZ  Y AV. BRAVO OTE</t>
  </si>
  <si>
    <t>PERIFERICO RAÚL LÓPEZ SÁNCHEZ  SOBRE PUENTE EL TAJITO</t>
  </si>
  <si>
    <t>PERIFERICO RAÚL LÓPEZ SÁNCHEZ  FTE AL HOTEL SLEEP INN</t>
  </si>
  <si>
    <t>PERIFERICO RAÚL LÓPEZ SÁNCHEZ  SOBRE PUENTE ALAMOS</t>
  </si>
  <si>
    <t>PERIFERICO RAÚL LÓPEZ SÁNCHEZ  Y CALLE SALTILLO</t>
  </si>
  <si>
    <t>PERIFERICO RAÚL LÓPEZ SÁNCHEZ  SOBRE PUENTE EL CAMPESINO</t>
  </si>
  <si>
    <t xml:space="preserve">PERIFERICO RAÚL LÓPEZ SÁNCHEZ  Y DIF. PUNTOS </t>
  </si>
  <si>
    <t>ÁREA MÉDICA</t>
  </si>
  <si>
    <t>CERTIFICADOS</t>
  </si>
  <si>
    <t>DETENIDOS</t>
  </si>
  <si>
    <t>PERITOS</t>
  </si>
  <si>
    <t>OTRAS AUTORIDADES</t>
  </si>
  <si>
    <t>ALCOHOLEMIA</t>
  </si>
  <si>
    <t>JUEZ</t>
  </si>
  <si>
    <t>M.P.</t>
  </si>
  <si>
    <t xml:space="preserve"> DETENIDOS  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</si>
</sst>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8"/>
      <color theme="1"/>
      <name val="Calibri"/>
      <family val="2"/>
      <scheme val="minor"/>
    </font>
    <font>
      <b/>
      <sz val="18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2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3" fontId="8" fillId="0" borderId="3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wrapText="1"/>
    </xf>
    <xf numFmtId="3" fontId="9" fillId="0" borderId="25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3" fontId="8" fillId="0" borderId="28" xfId="2" applyNumberFormat="1" applyFont="1" applyFill="1" applyBorder="1" applyAlignment="1">
      <alignment horizontal="center" vertical="center"/>
    </xf>
    <xf numFmtId="3" fontId="9" fillId="0" borderId="39" xfId="2" applyNumberFormat="1" applyFont="1" applyFill="1" applyBorder="1" applyAlignment="1">
      <alignment horizontal="center" vertical="center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21" fillId="0" borderId="0" xfId="0" applyFont="1"/>
    <xf numFmtId="0" fontId="9" fillId="0" borderId="24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2" fillId="0" borderId="3" xfId="2" applyNumberFormat="1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 wrapText="1" readingOrder="1"/>
    </xf>
    <xf numFmtId="3" fontId="17" fillId="0" borderId="3" xfId="2" applyNumberFormat="1" applyFont="1" applyFill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4" xfId="2" applyFont="1" applyBorder="1" applyAlignment="1"/>
    <xf numFmtId="0" fontId="27" fillId="0" borderId="0" xfId="0" applyFont="1"/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6" fillId="4" borderId="34" xfId="2" applyFont="1" applyFill="1" applyBorder="1" applyAlignment="1">
      <alignment vertical="center"/>
    </xf>
    <xf numFmtId="0" fontId="6" fillId="4" borderId="35" xfId="2" applyFont="1" applyFill="1" applyBorder="1" applyAlignment="1">
      <alignment vertical="center"/>
    </xf>
    <xf numFmtId="17" fontId="9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9" fontId="13" fillId="0" borderId="0" xfId="0" applyNumberFormat="1" applyFont="1" applyAlignment="1"/>
    <xf numFmtId="0" fontId="17" fillId="0" borderId="40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wrapText="1"/>
    </xf>
    <xf numFmtId="0" fontId="17" fillId="0" borderId="42" xfId="2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3" fontId="22" fillId="0" borderId="2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/>
    </xf>
    <xf numFmtId="3" fontId="8" fillId="0" borderId="27" xfId="2" applyNumberFormat="1" applyFont="1" applyFill="1" applyBorder="1" applyAlignment="1">
      <alignment horizontal="center" vertical="center"/>
    </xf>
    <xf numFmtId="3" fontId="9" fillId="0" borderId="2" xfId="2" quotePrefix="1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vertical="center" wrapText="1"/>
    </xf>
    <xf numFmtId="0" fontId="11" fillId="0" borderId="60" xfId="2" applyFont="1" applyFill="1" applyBorder="1" applyAlignment="1">
      <alignment vertical="center" wrapText="1"/>
    </xf>
    <xf numFmtId="0" fontId="14" fillId="0" borderId="7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6" fillId="0" borderId="36" xfId="2" applyFont="1" applyFill="1" applyBorder="1" applyAlignment="1"/>
    <xf numFmtId="3" fontId="9" fillId="0" borderId="37" xfId="2" applyNumberFormat="1" applyFont="1" applyFill="1" applyBorder="1" applyAlignment="1">
      <alignment horizontal="center" vertical="center"/>
    </xf>
    <xf numFmtId="0" fontId="6" fillId="0" borderId="32" xfId="2" applyFont="1" applyFill="1" applyBorder="1" applyAlignment="1"/>
    <xf numFmtId="3" fontId="9" fillId="0" borderId="33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9" fillId="0" borderId="35" xfId="2" applyNumberFormat="1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wrapText="1"/>
    </xf>
    <xf numFmtId="3" fontId="9" fillId="0" borderId="63" xfId="2" applyNumberFormat="1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 wrapText="1"/>
    </xf>
    <xf numFmtId="3" fontId="8" fillId="0" borderId="28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4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4" fillId="0" borderId="5" xfId="2" applyFont="1" applyBorder="1" applyAlignment="1">
      <alignment vertical="center" wrapText="1"/>
    </xf>
    <xf numFmtId="0" fontId="11" fillId="0" borderId="22" xfId="2" applyFont="1" applyBorder="1" applyAlignment="1">
      <alignment horizontal="center" vertical="center" wrapText="1"/>
    </xf>
    <xf numFmtId="0" fontId="14" fillId="0" borderId="14" xfId="2" applyNumberFormat="1" applyFont="1" applyBorder="1" applyAlignment="1">
      <alignment horizontal="center" vertical="center"/>
    </xf>
    <xf numFmtId="0" fontId="24" fillId="0" borderId="0" xfId="2" applyFont="1" applyFill="1" applyAlignment="1"/>
    <xf numFmtId="0" fontId="2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1" fillId="0" borderId="16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1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 wrapText="1"/>
    </xf>
    <xf numFmtId="0" fontId="8" fillId="2" borderId="4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 readingOrder="1"/>
    </xf>
    <xf numFmtId="0" fontId="23" fillId="0" borderId="3" xfId="2" applyFont="1" applyFill="1" applyBorder="1" applyAlignment="1">
      <alignment horizontal="center" vertical="center" wrapText="1" readingOrder="1"/>
    </xf>
    <xf numFmtId="0" fontId="26" fillId="0" borderId="3" xfId="2" applyFont="1" applyFill="1" applyBorder="1" applyAlignment="1">
      <alignment horizontal="center" vertical="center" wrapText="1" readingOrder="1"/>
    </xf>
    <xf numFmtId="0" fontId="8" fillId="0" borderId="10" xfId="2" applyFont="1" applyFill="1" applyBorder="1" applyAlignment="1">
      <alignment horizontal="center" vertical="center" wrapText="1"/>
    </xf>
    <xf numFmtId="3" fontId="8" fillId="0" borderId="14" xfId="2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center"/>
    </xf>
    <xf numFmtId="0" fontId="40" fillId="0" borderId="54" xfId="2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40" fillId="0" borderId="16" xfId="2" applyFont="1" applyFill="1" applyBorder="1" applyAlignment="1">
      <alignment horizontal="center" vertical="center"/>
    </xf>
    <xf numFmtId="0" fontId="40" fillId="0" borderId="64" xfId="2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25" fillId="0" borderId="11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11" xfId="2" applyFont="1" applyFill="1" applyBorder="1" applyAlignment="1">
      <alignment horizontal="center" vertical="center"/>
    </xf>
    <xf numFmtId="3" fontId="8" fillId="2" borderId="44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4" fillId="0" borderId="2" xfId="2" applyFont="1" applyBorder="1" applyAlignment="1"/>
    <xf numFmtId="0" fontId="11" fillId="0" borderId="2" xfId="2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29" fillId="0" borderId="0" xfId="2" applyFont="1" applyBorder="1" applyAlignment="1"/>
    <xf numFmtId="0" fontId="45" fillId="0" borderId="6" xfId="0" applyFont="1" applyBorder="1" applyAlignment="1">
      <alignment horizontal="left" vertical="center" wrapText="1"/>
    </xf>
    <xf numFmtId="0" fontId="45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3" fillId="0" borderId="0" xfId="2" applyFont="1" applyAlignment="1">
      <alignment vertical="center" wrapText="1"/>
    </xf>
    <xf numFmtId="0" fontId="44" fillId="0" borderId="0" xfId="2" applyFont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8" fillId="0" borderId="29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>
      <alignment horizontal="left" vertical="center" wrapText="1"/>
    </xf>
    <xf numFmtId="0" fontId="9" fillId="0" borderId="39" xfId="2" applyFont="1" applyFill="1" applyBorder="1" applyAlignment="1">
      <alignment horizontal="left" vertical="center" wrapText="1"/>
    </xf>
    <xf numFmtId="0" fontId="8" fillId="5" borderId="26" xfId="2" applyFont="1" applyFill="1" applyBorder="1" applyAlignment="1">
      <alignment horizontal="left" vertical="center" wrapText="1"/>
    </xf>
    <xf numFmtId="3" fontId="8" fillId="5" borderId="27" xfId="2" applyNumberFormat="1" applyFont="1" applyFill="1" applyBorder="1" applyAlignment="1">
      <alignment horizontal="center" vertical="center"/>
    </xf>
    <xf numFmtId="3" fontId="8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3" fontId="8" fillId="0" borderId="0" xfId="2" applyNumberFormat="1" applyFont="1" applyFill="1" applyBorder="1" applyAlignment="1">
      <alignment vertical="center"/>
    </xf>
    <xf numFmtId="0" fontId="17" fillId="0" borderId="47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3" fontId="9" fillId="0" borderId="42" xfId="2" applyNumberFormat="1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horizontal="righ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18" xfId="2" applyFont="1" applyFill="1" applyBorder="1" applyAlignment="1">
      <alignment horizontal="center" vertical="center" wrapText="1"/>
    </xf>
    <xf numFmtId="3" fontId="8" fillId="5" borderId="20" xfId="2" applyNumberFormat="1" applyFont="1" applyFill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6" fillId="0" borderId="2" xfId="2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8" fillId="5" borderId="15" xfId="2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4" fillId="0" borderId="2" xfId="2" applyFont="1" applyBorder="1" applyAlignment="1">
      <alignment wrapText="1"/>
    </xf>
    <xf numFmtId="0" fontId="28" fillId="0" borderId="65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50" fillId="0" borderId="6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center"/>
    </xf>
    <xf numFmtId="0" fontId="5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8" fillId="0" borderId="62" xfId="0" applyFont="1" applyBorder="1"/>
    <xf numFmtId="0" fontId="28" fillId="0" borderId="67" xfId="0" applyFont="1" applyBorder="1"/>
    <xf numFmtId="0" fontId="38" fillId="0" borderId="53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65" xfId="0" applyFont="1" applyBorder="1" applyAlignment="1">
      <alignment horizontal="center"/>
    </xf>
    <xf numFmtId="0" fontId="38" fillId="0" borderId="23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8" fillId="0" borderId="23" xfId="0" applyFont="1" applyBorder="1" applyAlignment="1">
      <alignment horizontal="center" wrapText="1"/>
    </xf>
    <xf numFmtId="0" fontId="38" fillId="0" borderId="72" xfId="0" applyFont="1" applyBorder="1" applyAlignment="1">
      <alignment horizontal="center"/>
    </xf>
    <xf numFmtId="0" fontId="28" fillId="0" borderId="65" xfId="0" applyFont="1" applyBorder="1" applyAlignment="1">
      <alignment wrapText="1"/>
    </xf>
    <xf numFmtId="0" fontId="27" fillId="0" borderId="7" xfId="0" applyFont="1" applyBorder="1" applyAlignment="1">
      <alignment horizontal="center" vertical="center"/>
    </xf>
    <xf numFmtId="0" fontId="28" fillId="0" borderId="56" xfId="0" applyFont="1" applyBorder="1" applyAlignment="1">
      <alignment wrapText="1"/>
    </xf>
    <xf numFmtId="0" fontId="27" fillId="0" borderId="6" xfId="0" applyFont="1" applyBorder="1" applyAlignment="1">
      <alignment horizontal="center" vertical="center"/>
    </xf>
    <xf numFmtId="0" fontId="28" fillId="0" borderId="57" xfId="0" applyFont="1" applyBorder="1" applyAlignment="1">
      <alignment wrapText="1"/>
    </xf>
    <xf numFmtId="0" fontId="27" fillId="0" borderId="1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9" fillId="0" borderId="0" xfId="0" applyFont="1"/>
    <xf numFmtId="0" fontId="43" fillId="0" borderId="0" xfId="0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29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6" fillId="0" borderId="0" xfId="2" applyFont="1" applyFill="1" applyBorder="1" applyAlignment="1">
      <alignment horizontal="center" vertical="center" wrapText="1"/>
    </xf>
    <xf numFmtId="3" fontId="8" fillId="5" borderId="0" xfId="2" applyNumberFormat="1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7" fillId="5" borderId="15" xfId="2" applyFont="1" applyFill="1" applyBorder="1" applyAlignment="1">
      <alignment horizontal="center" wrapText="1"/>
    </xf>
    <xf numFmtId="0" fontId="7" fillId="5" borderId="17" xfId="2" applyFont="1" applyFill="1" applyBorder="1" applyAlignment="1">
      <alignment horizontal="center" wrapText="1"/>
    </xf>
    <xf numFmtId="0" fontId="7" fillId="5" borderId="32" xfId="2" applyFont="1" applyFill="1" applyBorder="1" applyAlignment="1">
      <alignment horizontal="center" wrapText="1"/>
    </xf>
    <xf numFmtId="0" fontId="7" fillId="5" borderId="33" xfId="2" applyFont="1" applyFill="1" applyBorder="1" applyAlignment="1">
      <alignment horizontal="center" wrapText="1"/>
    </xf>
    <xf numFmtId="49" fontId="7" fillId="5" borderId="0" xfId="2" applyNumberFormat="1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49" fillId="0" borderId="0" xfId="2" applyFont="1" applyAlignment="1">
      <alignment horizontal="left" vertic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66" xfId="2" applyFont="1" applyBorder="1" applyAlignment="1">
      <alignment horizontal="center"/>
    </xf>
    <xf numFmtId="0" fontId="11" fillId="0" borderId="6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17" fontId="19" fillId="5" borderId="15" xfId="0" quotePrefix="1" applyNumberFormat="1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3" fillId="5" borderId="15" xfId="0" applyNumberFormat="1" applyFont="1" applyFill="1" applyBorder="1" applyAlignment="1">
      <alignment horizontal="center" vertical="center"/>
    </xf>
    <xf numFmtId="49" fontId="13" fillId="5" borderId="16" xfId="0" applyNumberFormat="1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302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 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320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222784"/>
        <c:axId val="236850560"/>
        <c:axId val="0"/>
      </c:bar3DChart>
      <c:catAx>
        <c:axId val="19122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6850560"/>
        <c:crosses val="autoZero"/>
        <c:auto val="1"/>
        <c:lblAlgn val="ctr"/>
        <c:lblOffset val="100"/>
        <c:noMultiLvlLbl val="0"/>
      </c:catAx>
      <c:valAx>
        <c:axId val="236850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122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35</c:v>
                </c:pt>
                <c:pt idx="3">
                  <c:v>38</c:v>
                </c:pt>
                <c:pt idx="4">
                  <c:v>68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AGO 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38</c:v>
                </c:pt>
                <c:pt idx="3">
                  <c:v>48</c:v>
                </c:pt>
                <c:pt idx="4">
                  <c:v>76</c:v>
                </c:pt>
                <c:pt idx="5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059776"/>
        <c:axId val="236854592"/>
        <c:axId val="0"/>
      </c:bar3DChart>
      <c:catAx>
        <c:axId val="17005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6854592"/>
        <c:crosses val="autoZero"/>
        <c:auto val="1"/>
        <c:lblAlgn val="ctr"/>
        <c:lblOffset val="100"/>
        <c:noMultiLvlLbl val="0"/>
      </c:catAx>
      <c:valAx>
        <c:axId val="23685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05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22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AGO 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925376"/>
        <c:axId val="248466816"/>
        <c:axId val="0"/>
      </c:bar3DChart>
      <c:catAx>
        <c:axId val="22192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8466816"/>
        <c:crosses val="autoZero"/>
        <c:auto val="1"/>
        <c:lblAlgn val="ctr"/>
        <c:lblOffset val="100"/>
        <c:noMultiLvlLbl val="0"/>
      </c:catAx>
      <c:valAx>
        <c:axId val="24846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92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AGO 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414912"/>
        <c:axId val="201605696"/>
        <c:axId val="0"/>
      </c:bar3DChart>
      <c:catAx>
        <c:axId val="22141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605696"/>
        <c:crosses val="autoZero"/>
        <c:auto val="1"/>
        <c:lblAlgn val="ctr"/>
        <c:lblOffset val="100"/>
        <c:noMultiLvlLbl val="0"/>
      </c:catAx>
      <c:valAx>
        <c:axId val="20160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41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17</c:v>
                </c:pt>
                <c:pt idx="8">
                  <c:v>23</c:v>
                </c:pt>
                <c:pt idx="9">
                  <c:v>15</c:v>
                </c:pt>
                <c:pt idx="10">
                  <c:v>22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21</c:v>
                </c:pt>
                <c:pt idx="17">
                  <c:v>11</c:v>
                </c:pt>
                <c:pt idx="18">
                  <c:v>27</c:v>
                </c:pt>
                <c:pt idx="19">
                  <c:v>16</c:v>
                </c:pt>
                <c:pt idx="20">
                  <c:v>8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62073856"/>
        <c:axId val="201612032"/>
        <c:axId val="0"/>
      </c:bar3DChart>
      <c:catAx>
        <c:axId val="2620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1612032"/>
        <c:crosses val="autoZero"/>
        <c:auto val="1"/>
        <c:lblAlgn val="ctr"/>
        <c:lblOffset val="100"/>
        <c:noMultiLvlLbl val="0"/>
      </c:catAx>
      <c:valAx>
        <c:axId val="201612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620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17</c:v>
                </c:pt>
                <c:pt idx="8">
                  <c:v>23</c:v>
                </c:pt>
                <c:pt idx="9">
                  <c:v>15</c:v>
                </c:pt>
                <c:pt idx="10">
                  <c:v>22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21</c:v>
                </c:pt>
                <c:pt idx="17">
                  <c:v>11</c:v>
                </c:pt>
                <c:pt idx="18">
                  <c:v>27</c:v>
                </c:pt>
                <c:pt idx="19">
                  <c:v>16</c:v>
                </c:pt>
                <c:pt idx="20">
                  <c:v>8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64832"/>
        <c:axId val="201651840"/>
        <c:axId val="0"/>
      </c:bar3DChart>
      <c:catAx>
        <c:axId val="190264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1651840"/>
        <c:crosses val="autoZero"/>
        <c:auto val="1"/>
        <c:lblAlgn val="ctr"/>
        <c:lblOffset val="100"/>
        <c:noMultiLvlLbl val="0"/>
      </c:catAx>
      <c:valAx>
        <c:axId val="20165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2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65856"/>
        <c:axId val="201652992"/>
        <c:axId val="0"/>
      </c:bar3DChart>
      <c:catAx>
        <c:axId val="19026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1652992"/>
        <c:crosses val="autoZero"/>
        <c:auto val="1"/>
        <c:lblAlgn val="ctr"/>
        <c:lblOffset val="100"/>
        <c:noMultiLvlLbl val="0"/>
      </c:catAx>
      <c:valAx>
        <c:axId val="2016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2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418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266880"/>
        <c:axId val="234099200"/>
        <c:axId val="0"/>
      </c:bar3DChart>
      <c:catAx>
        <c:axId val="19026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34099200"/>
        <c:crosses val="autoZero"/>
        <c:auto val="1"/>
        <c:lblAlgn val="ctr"/>
        <c:lblOffset val="100"/>
        <c:noMultiLvlLbl val="0"/>
      </c:catAx>
      <c:valAx>
        <c:axId val="23409920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026688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 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578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 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411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054272"/>
        <c:axId val="234126080"/>
        <c:axId val="0"/>
      </c:bar3DChart>
      <c:catAx>
        <c:axId val="20005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126080"/>
        <c:crosses val="autoZero"/>
        <c:auto val="1"/>
        <c:lblAlgn val="ctr"/>
        <c:lblOffset val="100"/>
        <c:noMultiLvlLbl val="0"/>
      </c:catAx>
      <c:valAx>
        <c:axId val="234126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005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787429727365336E-2"/>
          <c:y val="6.0992603197327598E-2"/>
          <c:w val="0.96385294955532919"/>
          <c:h val="0.785161242956518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MULTA'!$D$11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MULTA'!$E$11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MULTA'!$F$11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MULTA'!$G$11</c:f>
              <c:strCache>
                <c:ptCount val="1"/>
                <c:pt idx="0">
                  <c:v>SERV.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MULTA'!$H$11</c:f>
              <c:strCache>
                <c:ptCount val="1"/>
                <c:pt idx="0">
                  <c:v>PRESC.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MULTA'!$I$11</c:f>
              <c:strCache>
                <c:ptCount val="1"/>
                <c:pt idx="0">
                  <c:v>A.A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C-4B98-8548-DB0EAF240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MULTA'!$J$11</c:f>
              <c:strCache>
                <c:ptCount val="1"/>
                <c:pt idx="0">
                  <c:v>ORDEN DE AP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4-4837-A4F8-CF30A7ECB666}"/>
            </c:ext>
          </c:extLst>
        </c:ser>
        <c:ser>
          <c:idx val="7"/>
          <c:order val="7"/>
          <c:tx>
            <c:strRef>
              <c:f>'SALIDAS DIF.  MULTA'!$K$11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4-4837-A4F8-CF30A7ECB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166400"/>
        <c:axId val="204311360"/>
        <c:axId val="0"/>
      </c:bar3DChart>
      <c:catAx>
        <c:axId val="200166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4311360"/>
        <c:crosses val="autoZero"/>
        <c:auto val="1"/>
        <c:lblAlgn val="ctr"/>
        <c:lblOffset val="100"/>
        <c:noMultiLvlLbl val="0"/>
      </c:catAx>
      <c:valAx>
        <c:axId val="204311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16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2209914745227986E-2"/>
          <c:y val="0.87645687645687642"/>
          <c:w val="0.89999997412523236"/>
          <c:h val="8.43026265073509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00353280"/>
        <c:axId val="204315968"/>
        <c:axId val="0"/>
      </c:bar3DChart>
      <c:catAx>
        <c:axId val="2003532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4315968"/>
        <c:crosses val="autoZero"/>
        <c:auto val="1"/>
        <c:lblAlgn val="ctr"/>
        <c:lblOffset val="100"/>
        <c:noMultiLvlLbl val="0"/>
      </c:catAx>
      <c:valAx>
        <c:axId val="204315968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3532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1134080"/>
        <c:axId val="234187008"/>
        <c:axId val="0"/>
      </c:bar3DChart>
      <c:catAx>
        <c:axId val="20113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4187008"/>
        <c:crosses val="autoZero"/>
        <c:auto val="1"/>
        <c:lblAlgn val="ctr"/>
        <c:lblOffset val="100"/>
        <c:noMultiLvlLbl val="0"/>
      </c:catAx>
      <c:valAx>
        <c:axId val="234187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113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848</c:v>
                </c:pt>
                <c:pt idx="2">
                  <c:v>728</c:v>
                </c:pt>
                <c:pt idx="4">
                  <c:v>8</c:v>
                </c:pt>
                <c:pt idx="6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D-4E0B-A386-CC03A1EF51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76200</xdr:colOff>
      <xdr:row>2</xdr:row>
      <xdr:rowOff>12700</xdr:rowOff>
    </xdr:from>
    <xdr:to>
      <xdr:col>12</xdr:col>
      <xdr:colOff>578397</xdr:colOff>
      <xdr:row>10</xdr:row>
      <xdr:rowOff>355600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273979-B017-4B9F-8B88-77FFCD845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353800" y="342900"/>
          <a:ext cx="1302297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</xdr:row>
      <xdr:rowOff>38100</xdr:rowOff>
    </xdr:from>
    <xdr:to>
      <xdr:col>11</xdr:col>
      <xdr:colOff>546100</xdr:colOff>
      <xdr:row>4</xdr:row>
      <xdr:rowOff>88900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2900" y="800100"/>
          <a:ext cx="108204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228600</xdr:colOff>
      <xdr:row>4</xdr:row>
      <xdr:rowOff>165100</xdr:rowOff>
    </xdr:from>
    <xdr:to>
      <xdr:col>11</xdr:col>
      <xdr:colOff>685800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7400" y="927100"/>
          <a:ext cx="105156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1</xdr:row>
      <xdr:rowOff>12700</xdr:rowOff>
    </xdr:from>
    <xdr:to>
      <xdr:col>14</xdr:col>
      <xdr:colOff>311697</xdr:colOff>
      <xdr:row>9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7ECD0FD-7559-47CB-8D31-EDCDB5850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722100" y="203200"/>
          <a:ext cx="1607097" cy="194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393700</xdr:colOff>
      <xdr:row>2</xdr:row>
      <xdr:rowOff>50800</xdr:rowOff>
    </xdr:from>
    <xdr:to>
      <xdr:col>14</xdr:col>
      <xdr:colOff>95797</xdr:colOff>
      <xdr:row>10</xdr:row>
      <xdr:rowOff>266700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47021B5-4D26-47A3-826E-DB525EEA8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468100" y="431800"/>
          <a:ext cx="1302297" cy="1866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215900</xdr:colOff>
      <xdr:row>2</xdr:row>
      <xdr:rowOff>101600</xdr:rowOff>
    </xdr:from>
    <xdr:to>
      <xdr:col>13</xdr:col>
      <xdr:colOff>718097</xdr:colOff>
      <xdr:row>12</xdr:row>
      <xdr:rowOff>63500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CA26E6-E39E-445D-89C5-CE1CE824B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277600" y="482600"/>
          <a:ext cx="1302297" cy="1866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78106</xdr:rowOff>
    </xdr:from>
    <xdr:to>
      <xdr:col>7</xdr:col>
      <xdr:colOff>123826</xdr:colOff>
      <xdr:row>4</xdr:row>
      <xdr:rowOff>133350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0" y="906781"/>
          <a:ext cx="8134351" cy="5524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352425</xdr:colOff>
      <xdr:row>4</xdr:row>
      <xdr:rowOff>180975</xdr:rowOff>
    </xdr:from>
    <xdr:to>
      <xdr:col>7</xdr:col>
      <xdr:colOff>514351</xdr:colOff>
      <xdr:row>4</xdr:row>
      <xdr:rowOff>226694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52425" y="1009650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628651</xdr:colOff>
      <xdr:row>0</xdr:row>
      <xdr:rowOff>66675</xdr:rowOff>
    </xdr:from>
    <xdr:to>
      <xdr:col>8</xdr:col>
      <xdr:colOff>337203</xdr:colOff>
      <xdr:row>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5D4A3D-2178-41C2-9204-D438E9B78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639176" y="66675"/>
          <a:ext cx="1089677" cy="1562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19051</xdr:colOff>
      <xdr:row>3</xdr:row>
      <xdr:rowOff>78106</xdr:rowOff>
    </xdr:from>
    <xdr:to>
      <xdr:col>6</xdr:col>
      <xdr:colOff>38101</xdr:colOff>
      <xdr:row>4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9051" y="630556"/>
          <a:ext cx="71532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123825</xdr:colOff>
      <xdr:row>4</xdr:row>
      <xdr:rowOff>104775</xdr:rowOff>
    </xdr:from>
    <xdr:to>
      <xdr:col>6</xdr:col>
      <xdr:colOff>276225</xdr:colOff>
      <xdr:row>4</xdr:row>
      <xdr:rowOff>150495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123825" y="752475"/>
          <a:ext cx="7286625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200026</xdr:colOff>
      <xdr:row>37</xdr:row>
      <xdr:rowOff>91479</xdr:rowOff>
    </xdr:from>
    <xdr:to>
      <xdr:col>4</xdr:col>
      <xdr:colOff>1152526</xdr:colOff>
      <xdr:row>39</xdr:row>
      <xdr:rowOff>208008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10807104"/>
          <a:ext cx="21907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885825</xdr:colOff>
      <xdr:row>81</xdr:row>
      <xdr:rowOff>38100</xdr:rowOff>
    </xdr:from>
    <xdr:to>
      <xdr:col>4</xdr:col>
      <xdr:colOff>800100</xdr:colOff>
      <xdr:row>85</xdr:row>
      <xdr:rowOff>97479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717125"/>
          <a:ext cx="22098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295276</xdr:colOff>
      <xdr:row>0</xdr:row>
      <xdr:rowOff>0</xdr:rowOff>
    </xdr:from>
    <xdr:to>
      <xdr:col>7</xdr:col>
      <xdr:colOff>133351</xdr:colOff>
      <xdr:row>9</xdr:row>
      <xdr:rowOff>42742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0184B1D-B5C9-473E-96EF-09837FE5E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429501" y="0"/>
          <a:ext cx="933450" cy="13381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0</xdr:row>
      <xdr:rowOff>142875</xdr:rowOff>
    </xdr:from>
    <xdr:to>
      <xdr:col>8</xdr:col>
      <xdr:colOff>711747</xdr:colOff>
      <xdr:row>10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763F632-66D2-4771-9DC1-2707CEACA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201025" y="142875"/>
          <a:ext cx="1302297" cy="1866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38100</xdr:rowOff>
    </xdr:from>
    <xdr:to>
      <xdr:col>2</xdr:col>
      <xdr:colOff>2190750</xdr:colOff>
      <xdr:row>3</xdr:row>
      <xdr:rowOff>83819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5250" y="695325"/>
          <a:ext cx="64865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200024</xdr:colOff>
      <xdr:row>3</xdr:row>
      <xdr:rowOff>131444</xdr:rowOff>
    </xdr:from>
    <xdr:to>
      <xdr:col>2</xdr:col>
      <xdr:colOff>2209800</xdr:colOff>
      <xdr:row>3</xdr:row>
      <xdr:rowOff>177163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00024" y="788669"/>
          <a:ext cx="64008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2638425</xdr:colOff>
      <xdr:row>0</xdr:row>
      <xdr:rowOff>47624</xdr:rowOff>
    </xdr:from>
    <xdr:to>
      <xdr:col>3</xdr:col>
      <xdr:colOff>694736</xdr:colOff>
      <xdr:row>8</xdr:row>
      <xdr:rowOff>152399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3CDF324-B7D7-4CAB-B78D-55A58994C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029450" y="47624"/>
          <a:ext cx="990011" cy="1419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165100</xdr:colOff>
      <xdr:row>5</xdr:row>
      <xdr:rowOff>63500</xdr:rowOff>
    </xdr:from>
    <xdr:to>
      <xdr:col>11</xdr:col>
      <xdr:colOff>231376</xdr:colOff>
      <xdr:row>5</xdr:row>
      <xdr:rowOff>109219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65100" y="10160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457198</xdr:colOff>
      <xdr:row>5</xdr:row>
      <xdr:rowOff>163194</xdr:rowOff>
    </xdr:from>
    <xdr:to>
      <xdr:col>11</xdr:col>
      <xdr:colOff>406399</xdr:colOff>
      <xdr:row>6</xdr:row>
      <xdr:rowOff>25400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457198" y="11156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25400</xdr:colOff>
      <xdr:row>29</xdr:row>
      <xdr:rowOff>50800</xdr:rowOff>
    </xdr:from>
    <xdr:to>
      <xdr:col>2</xdr:col>
      <xdr:colOff>533400</xdr:colOff>
      <xdr:row>34</xdr:row>
      <xdr:rowOff>87798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7086600"/>
          <a:ext cx="26416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38100</xdr:rowOff>
    </xdr:from>
    <xdr:to>
      <xdr:col>14</xdr:col>
      <xdr:colOff>139700</xdr:colOff>
      <xdr:row>78</xdr:row>
      <xdr:rowOff>113198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900" y="16624300"/>
          <a:ext cx="26670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355600</xdr:colOff>
      <xdr:row>0</xdr:row>
      <xdr:rowOff>88900</xdr:rowOff>
    </xdr:from>
    <xdr:to>
      <xdr:col>14</xdr:col>
      <xdr:colOff>57697</xdr:colOff>
      <xdr:row>9</xdr:row>
      <xdr:rowOff>38100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F8A5BF1-64E6-4830-9C93-38DB5864D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845800" y="88900"/>
          <a:ext cx="1302297" cy="1866900"/>
        </a:xfrm>
        <a:prstGeom prst="rect">
          <a:avLst/>
        </a:prstGeom>
      </xdr:spPr>
    </xdr:pic>
    <xdr:clientData/>
  </xdr:twoCellAnchor>
  <xdr:twoCellAnchor editAs="oneCell">
    <xdr:from>
      <xdr:col>12</xdr:col>
      <xdr:colOff>88900</xdr:colOff>
      <xdr:row>42</xdr:row>
      <xdr:rowOff>63500</xdr:rowOff>
    </xdr:from>
    <xdr:to>
      <xdr:col>13</xdr:col>
      <xdr:colOff>591097</xdr:colOff>
      <xdr:row>52</xdr:row>
      <xdr:rowOff>25400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AB9479D-0F72-4802-B01A-FC3094679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579100" y="9817100"/>
          <a:ext cx="1302297" cy="186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1819275</xdr:colOff>
      <xdr:row>40</xdr:row>
      <xdr:rowOff>153218</xdr:rowOff>
    </xdr:from>
    <xdr:to>
      <xdr:col>2</xdr:col>
      <xdr:colOff>4019550</xdr:colOff>
      <xdr:row>46</xdr:row>
      <xdr:rowOff>13855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76779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904876</xdr:colOff>
      <xdr:row>0</xdr:row>
      <xdr:rowOff>28575</xdr:rowOff>
    </xdr:from>
    <xdr:to>
      <xdr:col>4</xdr:col>
      <xdr:colOff>825207</xdr:colOff>
      <xdr:row>9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7A34AA8-43A9-46E2-8D34-B70E90832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6048376" y="28575"/>
          <a:ext cx="996656" cy="1428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241300</xdr:colOff>
      <xdr:row>25</xdr:row>
      <xdr:rowOff>38175</xdr:rowOff>
    </xdr:from>
    <xdr:to>
      <xdr:col>1</xdr:col>
      <xdr:colOff>1016000</xdr:colOff>
      <xdr:row>28</xdr:row>
      <xdr:rowOff>258430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518475"/>
          <a:ext cx="26289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317500</xdr:colOff>
      <xdr:row>2</xdr:row>
      <xdr:rowOff>152400</xdr:rowOff>
    </xdr:from>
    <xdr:to>
      <xdr:col>13</xdr:col>
      <xdr:colOff>19597</xdr:colOff>
      <xdr:row>11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A0F01-D717-476D-A860-4E9C3F339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44200" y="533400"/>
          <a:ext cx="1302297" cy="1866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4</xdr:row>
      <xdr:rowOff>12019</xdr:rowOff>
    </xdr:from>
    <xdr:to>
      <xdr:col>10</xdr:col>
      <xdr:colOff>394746</xdr:colOff>
      <xdr:row>4</xdr:row>
      <xdr:rowOff>57738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495301" y="659719"/>
          <a:ext cx="877674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269874</xdr:colOff>
      <xdr:row>4</xdr:row>
      <xdr:rowOff>111713</xdr:rowOff>
    </xdr:from>
    <xdr:to>
      <xdr:col>10</xdr:col>
      <xdr:colOff>590550</xdr:colOff>
      <xdr:row>4</xdr:row>
      <xdr:rowOff>157432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631824" y="759413"/>
          <a:ext cx="8836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133350</xdr:colOff>
      <xdr:row>35</xdr:row>
      <xdr:rowOff>11947</xdr:rowOff>
    </xdr:from>
    <xdr:to>
      <xdr:col>3</xdr:col>
      <xdr:colOff>504825</xdr:colOff>
      <xdr:row>40</xdr:row>
      <xdr:rowOff>17130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46097"/>
          <a:ext cx="203835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1004887</xdr:colOff>
      <xdr:row>18</xdr:row>
      <xdr:rowOff>19050</xdr:rowOff>
    </xdr:from>
    <xdr:to>
      <xdr:col>12</xdr:col>
      <xdr:colOff>9525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47625</xdr:colOff>
      <xdr:row>0</xdr:row>
      <xdr:rowOff>0</xdr:rowOff>
    </xdr:from>
    <xdr:to>
      <xdr:col>12</xdr:col>
      <xdr:colOff>111672</xdr:colOff>
      <xdr:row>9</xdr:row>
      <xdr:rowOff>74831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7121A1-A576-4E94-9BBC-5AB1D7C11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9705975" y="0"/>
          <a:ext cx="1159422" cy="15321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361950</xdr:colOff>
      <xdr:row>1</xdr:row>
      <xdr:rowOff>36925</xdr:rowOff>
    </xdr:from>
    <xdr:to>
      <xdr:col>17</xdr:col>
      <xdr:colOff>219075</xdr:colOff>
      <xdr:row>9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531B1B-C7B0-4F06-A1BF-70A00725E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496175" y="198850"/>
          <a:ext cx="1057275" cy="1515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304800</xdr:colOff>
      <xdr:row>0</xdr:row>
      <xdr:rowOff>57149</xdr:rowOff>
    </xdr:from>
    <xdr:to>
      <xdr:col>13</xdr:col>
      <xdr:colOff>667465</xdr:colOff>
      <xdr:row>9</xdr:row>
      <xdr:rowOff>257174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BC5784D-B412-46DC-ABAF-E3D698B2B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800975" y="57149"/>
          <a:ext cx="1162765" cy="1666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2" name="9 Rectángulo redondeado">
          <a:extLst>
            <a:ext uri="{FF2B5EF4-FFF2-40B4-BE49-F238E27FC236}">
              <a16:creationId xmlns:a16="http://schemas.microsoft.com/office/drawing/2014/main" id="{E83FF347-DCA8-4F36-AD0D-E76BD762B9C6}"/>
            </a:ext>
          </a:extLst>
        </xdr:cNvPr>
        <xdr:cNvSpPr/>
      </xdr:nvSpPr>
      <xdr:spPr>
        <a:xfrm>
          <a:off x="657226" y="831169"/>
          <a:ext cx="861642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3" name="10 Rectángulo redondeado">
          <a:extLst>
            <a:ext uri="{FF2B5EF4-FFF2-40B4-BE49-F238E27FC236}">
              <a16:creationId xmlns:a16="http://schemas.microsoft.com/office/drawing/2014/main" id="{21AB31B5-FC29-456E-BE24-1CB2ED44035C}"/>
            </a:ext>
          </a:extLst>
        </xdr:cNvPr>
        <xdr:cNvSpPr/>
      </xdr:nvSpPr>
      <xdr:spPr>
        <a:xfrm>
          <a:off x="822324" y="940388"/>
          <a:ext cx="86836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1F0B263-7569-4890-93B7-7CD351BBB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323850</xdr:colOff>
      <xdr:row>0</xdr:row>
      <xdr:rowOff>142875</xdr:rowOff>
    </xdr:from>
    <xdr:to>
      <xdr:col>11</xdr:col>
      <xdr:colOff>666750</xdr:colOff>
      <xdr:row>9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BE445-40DA-4DEC-A440-E28ADF2B2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9734550" y="14287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257175</xdr:colOff>
      <xdr:row>31</xdr:row>
      <xdr:rowOff>152400</xdr:rowOff>
    </xdr:from>
    <xdr:to>
      <xdr:col>11</xdr:col>
      <xdr:colOff>590550</xdr:colOff>
      <xdr:row>37</xdr:row>
      <xdr:rowOff>23844</xdr:rowOff>
    </xdr:to>
    <xdr:pic>
      <xdr:nvPicPr>
        <xdr:cNvPr id="6" name="Picture 2" descr="C:\Users\bms\Desktop\Logo  1 siempre puede.jpg">
          <a:extLst>
            <a:ext uri="{FF2B5EF4-FFF2-40B4-BE49-F238E27FC236}">
              <a16:creationId xmlns:a16="http://schemas.microsoft.com/office/drawing/2014/main" id="{30C2FEB3-A557-4F0A-BD40-7F1A53A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6734175"/>
          <a:ext cx="22193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AGO /23" dataDxfId="125"/>
    <tableColumn id="3" xr3:uid="{00000000-0010-0000-0000-000003000000}" name="AGO /24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AGO /23" dataDxfId="118" dataCellStyle="Normal 2"/>
    <tableColumn id="3" xr3:uid="{00000000-0010-0000-0100-000003000000}" name="AGO /24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AGO /23" dataDxfId="111" dataCellStyle="Normal 2"/>
    <tableColumn id="3" xr3:uid="{00000000-0010-0000-0200-000003000000}" name="AGO /24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AGO /23" dataDxfId="104" dataCellStyle="Normal 2"/>
    <tableColumn id="3" xr3:uid="{00000000-0010-0000-0300-000003000000}" name="AGO /24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2" dataDxfId="100" headerRowBorderDxfId="101" tableBorderDxfId="99" headerRowCellStyle="Normal 2">
  <tableColumns count="6">
    <tableColumn id="1" xr3:uid="{00000000-0010-0000-0400-000001000000}" name="EDAD" dataDxfId="98"/>
    <tableColumn id="2" xr3:uid="{00000000-0010-0000-0400-000002000000}" name="CHOQUES" dataDxfId="97"/>
    <tableColumn id="3" xr3:uid="{00000000-0010-0000-0400-000003000000}" name="ATROPELLOS" dataDxfId="96"/>
    <tableColumn id="4" xr3:uid="{00000000-0010-0000-0400-000004000000}" name="VOLCADURAS" dataDxfId="95"/>
    <tableColumn id="5" xr3:uid="{00000000-0010-0000-0400-000005000000}" name="CAIDA DE PERSONA" dataDxfId="94"/>
    <tableColumn id="6" xr3:uid="{00000000-0010-0000-0400-000006000000}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76" dataDxfId="74" headerRowBorderDxfId="75" tableBorderDxfId="73" totalsRowBorderDxfId="72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1"/>
    <tableColumn id="2" xr3:uid="{00000000-0010-0000-0700-000002000000}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69" dataDxfId="67" headerRowBorderDxfId="68" tableBorderDxfId="66" totalsRowBorderDxfId="65" headerRowCellStyle="Normal 2">
  <autoFilter ref="B68:C70" xr:uid="{00000000-0009-0000-0100-000016000000}"/>
  <tableColumns count="2">
    <tableColumn id="1" xr3:uid="{00000000-0010-0000-0800-000001000000}" name="GENERO " dataDxfId="64" dataCellStyle="Normal 2"/>
    <tableColumn id="2" xr3:uid="{00000000-0010-0000-0800-000002000000}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2" dataDxfId="60" headerRowBorderDxfId="61" tableBorderDxfId="59" headerRowCellStyle="Normal 2">
  <tableColumns count="2">
    <tableColumn id="1" xr3:uid="{00000000-0010-0000-0900-000001000000}" name="VEHICULO" dataDxfId="58" dataCellStyle="Normal 2"/>
    <tableColumn id="2" xr3:uid="{00000000-0010-0000-0900-000002000000}" name="CANTIDAD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5" headerRowBorderDxfId="56" tableBorderDxfId="54">
  <tableColumns count="2">
    <tableColumn id="1" xr3:uid="{00000000-0010-0000-0A00-000001000000}" name="CONCEPTO" dataDxfId="53"/>
    <tableColumn id="2" xr3:uid="{00000000-0010-0000-0A00-000002000000}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38" totalsRowShown="0" headerRowDxfId="51" dataDxfId="49" headerRowBorderDxfId="50" tableBorderDxfId="48" totalsRowBorderDxfId="47">
  <tableColumns count="2">
    <tableColumn id="1" xr3:uid="{00000000-0010-0000-0B00-000001000000}" name="CRUCERO" dataDxfId="46"/>
    <tableColumn id="2" xr3:uid="{00000000-0010-0000-0B00-000002000000}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AGO /23" dataDxfId="39"/>
    <tableColumn id="3" xr3:uid="{00000000-0010-0000-0D00-000003000000}" name="AGO /24" dataDxfId="38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1:L16" totalsRowShown="0" headerRowDxfId="37" dataDxfId="35" headerRowBorderDxfId="36" tableBorderDxfId="34">
  <tableColumns count="10">
    <tableColumn id="1" xr3:uid="{00000000-0010-0000-0E00-000001000000}" name="Columna1" dataDxfId="33"/>
    <tableColumn id="2" xr3:uid="{00000000-0010-0000-0E00-000002000000}" name="CUMPLIDOS" dataDxfId="32"/>
    <tableColumn id="3" xr3:uid="{00000000-0010-0000-0E00-000003000000}" name="AMONESTADOS" dataDxfId="31"/>
    <tableColumn id="4" xr3:uid="{00000000-0010-0000-0E00-000004000000}" name="FALTA DE MERITOS" dataDxfId="30"/>
    <tableColumn id="5" xr3:uid="{00000000-0010-0000-0E00-000005000000}" name="SERV. COMUNITARIO" dataDxfId="29"/>
    <tableColumn id="6" xr3:uid="{00000000-0010-0000-0E00-000006000000}" name="PRESC. MÉDICA" dataDxfId="28"/>
    <tableColumn id="7" xr3:uid="{00000000-0010-0000-0E00-000007000000}" name="A.A" dataDxfId="27"/>
    <tableColumn id="8" xr3:uid="{51701DB9-E97F-4D76-A71A-C6D2EA0E9B8C}" name="ORDEN DE AP" dataDxfId="26"/>
    <tableColumn id="10" xr3:uid="{1985EA2D-7311-443F-A1FC-7436BEA22A79}" name="OTROS" dataDxfId="25"/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B843DE-1504-4D94-89FE-BC3F1C552C67}" name="Tabla1311" displayName="Tabla1311" ref="C10:D18" totalsRowShown="0" headerRowDxfId="5" dataDxfId="3" headerRowBorderDxfId="4" tableBorderDxfId="2">
  <tableColumns count="2">
    <tableColumn id="1" xr3:uid="{0D3A01AA-70B5-406F-A997-506A423190DD}" name="Columna1" dataDxfId="1"/>
    <tableColumn id="2" xr3:uid="{2F74EED7-A490-4BC2-AAAE-F99154FB1691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C44" sqref="C44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57" t="s">
        <v>171</v>
      </c>
      <c r="C2" s="357"/>
      <c r="D2" s="357"/>
      <c r="E2" s="357"/>
      <c r="F2" s="357"/>
      <c r="G2" s="357"/>
      <c r="H2" s="357"/>
    </row>
    <row r="3" spans="2:8">
      <c r="B3" s="357"/>
      <c r="C3" s="357"/>
      <c r="D3" s="357"/>
      <c r="E3" s="357"/>
      <c r="F3" s="357"/>
      <c r="G3" s="357"/>
      <c r="H3" s="357"/>
    </row>
    <row r="4" spans="2:8" ht="50.25" customHeight="1">
      <c r="B4" s="357"/>
      <c r="C4" s="357"/>
      <c r="D4" s="357"/>
      <c r="E4" s="357"/>
      <c r="F4" s="357"/>
      <c r="G4" s="357"/>
      <c r="H4" s="357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4"/>
    </row>
    <row r="10" spans="2:8" ht="21" customHeight="1">
      <c r="B10" s="223" t="s">
        <v>0</v>
      </c>
      <c r="C10" s="224" t="s">
        <v>162</v>
      </c>
      <c r="D10" s="225" t="s">
        <v>170</v>
      </c>
    </row>
    <row r="11" spans="2:8" ht="30.95" customHeight="1">
      <c r="B11" s="221" t="s">
        <v>1</v>
      </c>
      <c r="C11" s="191">
        <v>302</v>
      </c>
      <c r="D11" s="177">
        <v>320</v>
      </c>
    </row>
    <row r="12" spans="2:8" ht="30.95" customHeight="1">
      <c r="B12" s="221" t="s">
        <v>2</v>
      </c>
      <c r="C12" s="191">
        <v>8</v>
      </c>
      <c r="D12" s="177">
        <v>10</v>
      </c>
    </row>
    <row r="13" spans="2:8" ht="30.95" customHeight="1">
      <c r="B13" s="221" t="s">
        <v>3</v>
      </c>
      <c r="C13" s="191">
        <v>7</v>
      </c>
      <c r="D13" s="177">
        <v>7</v>
      </c>
    </row>
    <row r="14" spans="2:8" ht="30.95" customHeight="1">
      <c r="B14" s="221" t="s">
        <v>4</v>
      </c>
      <c r="C14" s="191">
        <v>1</v>
      </c>
      <c r="D14" s="177">
        <v>0</v>
      </c>
    </row>
    <row r="15" spans="2:8" ht="12.75" customHeight="1">
      <c r="B15" s="221"/>
      <c r="C15" s="191"/>
      <c r="D15" s="177"/>
    </row>
    <row r="16" spans="2:8" ht="30.95" customHeight="1">
      <c r="B16" s="302" t="s">
        <v>5</v>
      </c>
      <c r="C16" s="303">
        <f>C11+C12+C13+C14</f>
        <v>318</v>
      </c>
      <c r="D16" s="303">
        <f>D11+D12+D13+D14</f>
        <v>337</v>
      </c>
    </row>
    <row r="17" spans="2:5" ht="12.75" customHeight="1">
      <c r="B17" s="221"/>
      <c r="C17" s="191"/>
      <c r="D17" s="177"/>
    </row>
    <row r="18" spans="2:5" ht="30.95" customHeight="1">
      <c r="B18" s="221" t="s">
        <v>6</v>
      </c>
      <c r="C18" s="191">
        <v>184</v>
      </c>
      <c r="D18" s="177">
        <v>220</v>
      </c>
    </row>
    <row r="19" spans="2:5" ht="30.95" customHeight="1">
      <c r="B19" s="222" t="s">
        <v>7</v>
      </c>
      <c r="C19" s="192">
        <v>4</v>
      </c>
      <c r="D19" s="178">
        <v>1</v>
      </c>
    </row>
    <row r="20" spans="2:5" ht="9" customHeight="1">
      <c r="E20" s="73"/>
    </row>
    <row r="21" spans="2:5">
      <c r="E21" s="73"/>
    </row>
    <row r="22" spans="2:5">
      <c r="E22" s="73"/>
    </row>
    <row r="23" spans="2:5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C28" sqref="C28:D28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58" t="s">
        <v>172</v>
      </c>
      <c r="C2" s="358"/>
      <c r="D2" s="358"/>
      <c r="E2" s="358"/>
      <c r="F2" s="358"/>
      <c r="G2" s="358"/>
      <c r="H2" s="358"/>
      <c r="I2" s="358"/>
    </row>
    <row r="3" spans="1:17" ht="15" customHeight="1">
      <c r="B3" s="358"/>
      <c r="C3" s="358"/>
      <c r="D3" s="358"/>
      <c r="E3" s="358"/>
      <c r="F3" s="358"/>
      <c r="G3" s="358"/>
      <c r="H3" s="358"/>
      <c r="I3" s="358"/>
      <c r="J3" s="226"/>
      <c r="K3" s="226"/>
    </row>
    <row r="4" spans="1:17" ht="15" customHeight="1">
      <c r="A4" s="226"/>
      <c r="B4" s="358"/>
      <c r="C4" s="358"/>
      <c r="D4" s="358"/>
      <c r="E4" s="358"/>
      <c r="F4" s="358"/>
      <c r="G4" s="358"/>
      <c r="H4" s="358"/>
      <c r="I4" s="358"/>
      <c r="J4" s="226"/>
      <c r="K4" s="226"/>
    </row>
    <row r="5" spans="1:17" ht="1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7" ht="13.5" customHeight="1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72"/>
      <c r="M6" s="72"/>
      <c r="N6" s="72"/>
      <c r="O6" s="72"/>
      <c r="P6" s="72"/>
      <c r="Q6" s="72"/>
    </row>
    <row r="8" spans="1:17" ht="11.1" customHeight="1">
      <c r="B8" s="4"/>
      <c r="C8" s="4"/>
      <c r="D8" s="4"/>
    </row>
    <row r="9" spans="1:17" ht="36" customHeight="1">
      <c r="B9" s="151" t="s">
        <v>13</v>
      </c>
      <c r="C9" s="224" t="s">
        <v>162</v>
      </c>
      <c r="D9" s="225" t="s">
        <v>170</v>
      </c>
    </row>
    <row r="10" spans="1:17" ht="30.95" customHeight="1">
      <c r="B10" s="152" t="s">
        <v>11</v>
      </c>
      <c r="C10" s="195">
        <v>2</v>
      </c>
      <c r="D10" s="180">
        <v>2</v>
      </c>
    </row>
    <row r="11" spans="1:17" ht="30.95" customHeight="1">
      <c r="B11" s="152" t="s">
        <v>113</v>
      </c>
      <c r="C11" s="196">
        <v>0</v>
      </c>
      <c r="D11" s="180">
        <v>1</v>
      </c>
    </row>
    <row r="12" spans="1:17" ht="30.95" customHeight="1">
      <c r="B12" s="152" t="s">
        <v>12</v>
      </c>
      <c r="C12" s="196">
        <v>35</v>
      </c>
      <c r="D12" s="180">
        <v>38</v>
      </c>
    </row>
    <row r="13" spans="1:17" ht="37.5" customHeight="1">
      <c r="B13" s="152" t="s">
        <v>10</v>
      </c>
      <c r="C13" s="196">
        <v>38</v>
      </c>
      <c r="D13" s="180">
        <v>48</v>
      </c>
    </row>
    <row r="14" spans="1:17" ht="39.75" customHeight="1">
      <c r="B14" s="152" t="s">
        <v>9</v>
      </c>
      <c r="C14" s="196">
        <v>68</v>
      </c>
      <c r="D14" s="180">
        <v>76</v>
      </c>
    </row>
    <row r="15" spans="1:17" ht="30.95" customHeight="1" thickBot="1">
      <c r="B15" s="153" t="s">
        <v>110</v>
      </c>
      <c r="C15" s="197">
        <v>175</v>
      </c>
      <c r="D15" s="182">
        <v>169</v>
      </c>
    </row>
    <row r="16" spans="1:17" ht="6.75" customHeight="1" thickBot="1">
      <c r="B16" s="179"/>
      <c r="C16" s="193"/>
      <c r="D16" s="198"/>
    </row>
    <row r="17" spans="2:4" ht="30.95" customHeight="1">
      <c r="B17" s="154" t="s">
        <v>5</v>
      </c>
      <c r="C17" s="194">
        <f>SUM(C10:C16)</f>
        <v>318</v>
      </c>
      <c r="D17" s="199">
        <f>SUM(D10:D16)</f>
        <v>334</v>
      </c>
    </row>
    <row r="18" spans="2:4" ht="11.1" customHeight="1"/>
    <row r="19" spans="2:4" ht="11.1" customHeight="1"/>
    <row r="21" spans="2:4">
      <c r="B21" s="6"/>
    </row>
    <row r="22" spans="2:4">
      <c r="B22" s="361"/>
      <c r="C22" s="361"/>
      <c r="D22" s="361"/>
    </row>
    <row r="23" spans="2:4">
      <c r="B23" s="361"/>
      <c r="C23" s="361"/>
      <c r="D23" s="361"/>
    </row>
    <row r="24" spans="2:4" ht="18.75">
      <c r="B24" s="220"/>
      <c r="C24" s="359"/>
      <c r="D24" s="359"/>
    </row>
    <row r="25" spans="2:4" ht="18.75">
      <c r="B25" s="220"/>
      <c r="C25" s="359"/>
      <c r="D25" s="359"/>
    </row>
    <row r="26" spans="2:4" ht="18.75">
      <c r="B26" s="220"/>
      <c r="C26" s="359"/>
      <c r="D26" s="359"/>
    </row>
    <row r="27" spans="2:4" ht="18.75">
      <c r="B27" s="220"/>
      <c r="C27" s="359"/>
      <c r="D27" s="359"/>
    </row>
    <row r="28" spans="2:4" ht="18.75">
      <c r="B28" s="220"/>
      <c r="C28" s="359"/>
      <c r="D28" s="359"/>
    </row>
    <row r="29" spans="2:4" ht="18.75">
      <c r="B29" s="220"/>
      <c r="C29" s="359"/>
      <c r="D29" s="359"/>
    </row>
    <row r="30" spans="2:4" ht="18.75">
      <c r="B30" s="220"/>
      <c r="C30" s="359"/>
      <c r="D30" s="359"/>
    </row>
    <row r="31" spans="2:4" ht="18.75">
      <c r="B31" s="220"/>
      <c r="C31" s="359"/>
      <c r="D31" s="359"/>
    </row>
    <row r="32" spans="2:4" ht="18.75">
      <c r="B32" s="220"/>
      <c r="C32" s="359"/>
      <c r="D32" s="359"/>
    </row>
    <row r="33" spans="2:4" ht="18.75">
      <c r="B33" s="220"/>
      <c r="C33" s="359"/>
      <c r="D33" s="359"/>
    </row>
    <row r="34" spans="2:4" ht="18.75">
      <c r="B34" s="220"/>
      <c r="C34" s="359"/>
      <c r="D34" s="359"/>
    </row>
    <row r="35" spans="2:4" ht="15.75">
      <c r="B35" s="7"/>
      <c r="C35" s="360"/>
      <c r="D35" s="36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zoomScale="75" zoomScaleNormal="50" zoomScaleSheetLayoutView="75" zoomScalePageLayoutView="75" workbookViewId="0">
      <selection activeCell="C28" sqref="C28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1"/>
    </row>
    <row r="3" spans="2:12" ht="15" customHeight="1">
      <c r="B3" s="362" t="s">
        <v>142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2:12" ht="24.75" customHeight="1"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2:12" ht="15" customHeight="1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10" spans="2:12">
      <c r="B10" s="8" t="s">
        <v>8</v>
      </c>
      <c r="C10" s="5"/>
      <c r="D10" s="5"/>
    </row>
    <row r="11" spans="2:12" ht="36" customHeight="1">
      <c r="B11" s="155" t="s">
        <v>0</v>
      </c>
      <c r="C11" s="224" t="s">
        <v>162</v>
      </c>
      <c r="D11" s="225" t="s">
        <v>170</v>
      </c>
    </row>
    <row r="12" spans="2:12" ht="30.95" customHeight="1">
      <c r="B12" s="152" t="s">
        <v>14</v>
      </c>
      <c r="C12" s="300">
        <v>22</v>
      </c>
      <c r="D12" s="200">
        <v>19</v>
      </c>
    </row>
    <row r="13" spans="2:12" ht="30.95" customHeight="1">
      <c r="B13" s="152" t="s">
        <v>15</v>
      </c>
      <c r="C13" s="300">
        <v>24</v>
      </c>
      <c r="D13" s="200">
        <v>17</v>
      </c>
    </row>
    <row r="14" spans="2:12" ht="30.95" customHeight="1">
      <c r="B14" s="152" t="s">
        <v>16</v>
      </c>
      <c r="C14" s="300">
        <v>0</v>
      </c>
      <c r="D14" s="200">
        <v>0</v>
      </c>
    </row>
    <row r="15" spans="2:12" ht="13.5" customHeight="1">
      <c r="B15" s="156"/>
      <c r="C15" s="203"/>
      <c r="D15" s="201"/>
    </row>
    <row r="16" spans="2:12" ht="30.95" customHeight="1">
      <c r="B16" s="157" t="s">
        <v>5</v>
      </c>
      <c r="C16" s="204">
        <f>C12+C13</f>
        <v>46</v>
      </c>
      <c r="D16" s="202">
        <f>D12+D13</f>
        <v>36</v>
      </c>
    </row>
    <row r="20" spans="2:2" ht="15.75">
      <c r="B20" s="58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zoomScale="75" zoomScaleNormal="50" zoomScaleSheetLayoutView="75" zoomScalePageLayoutView="75" workbookViewId="0">
      <selection activeCell="C28" sqref="C28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62" t="s">
        <v>143</v>
      </c>
      <c r="C4" s="362"/>
      <c r="D4" s="362"/>
      <c r="E4" s="362"/>
      <c r="F4" s="362"/>
      <c r="G4" s="362"/>
      <c r="H4" s="362"/>
      <c r="I4" s="362"/>
      <c r="J4" s="362"/>
    </row>
    <row r="5" spans="2:10">
      <c r="B5" s="362"/>
      <c r="C5" s="362"/>
      <c r="D5" s="362"/>
      <c r="E5" s="362"/>
      <c r="F5" s="362"/>
      <c r="G5" s="362"/>
      <c r="H5" s="362"/>
      <c r="I5" s="362"/>
      <c r="J5" s="362"/>
    </row>
    <row r="6" spans="2:10">
      <c r="B6" s="362"/>
      <c r="C6" s="362"/>
      <c r="D6" s="362"/>
      <c r="E6" s="362"/>
      <c r="F6" s="362"/>
      <c r="G6" s="362"/>
      <c r="H6" s="362"/>
      <c r="I6" s="362"/>
      <c r="J6" s="362"/>
    </row>
    <row r="12" spans="2:10">
      <c r="B12" s="8" t="s">
        <v>8</v>
      </c>
      <c r="C12" s="5"/>
      <c r="D12" s="5"/>
    </row>
    <row r="13" spans="2:10" ht="36" customHeight="1">
      <c r="B13" s="155" t="s">
        <v>0</v>
      </c>
      <c r="C13" s="224" t="s">
        <v>162</v>
      </c>
      <c r="D13" s="225" t="s">
        <v>170</v>
      </c>
    </row>
    <row r="14" spans="2:10" ht="30.95" customHeight="1">
      <c r="B14" s="152" t="s">
        <v>14</v>
      </c>
      <c r="C14" s="300">
        <v>3</v>
      </c>
      <c r="D14" s="180">
        <v>2</v>
      </c>
    </row>
    <row r="15" spans="2:10" ht="30.95" customHeight="1">
      <c r="B15" s="152" t="s">
        <v>15</v>
      </c>
      <c r="C15" s="300">
        <v>1</v>
      </c>
      <c r="D15" s="180">
        <v>5</v>
      </c>
    </row>
    <row r="16" spans="2:10" ht="30.95" customHeight="1">
      <c r="B16" s="152" t="s">
        <v>16</v>
      </c>
      <c r="C16" s="300">
        <v>0</v>
      </c>
      <c r="D16" s="180">
        <v>0</v>
      </c>
    </row>
    <row r="17" spans="2:4" ht="13.5" customHeight="1">
      <c r="B17" s="156"/>
      <c r="C17" s="205"/>
      <c r="D17" s="181"/>
    </row>
    <row r="18" spans="2:4" ht="30.95" customHeight="1">
      <c r="B18" s="157" t="s">
        <v>5</v>
      </c>
      <c r="C18" s="206">
        <f>C14+C15</f>
        <v>4</v>
      </c>
      <c r="D18" s="182">
        <f>D14+D15</f>
        <v>7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zoomScaleNormal="50" zoomScaleSheetLayoutView="75" workbookViewId="0">
      <selection activeCell="C28" sqref="C28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18.75" customHeight="1"/>
    <row r="2" spans="1:10" ht="12.75" customHeight="1">
      <c r="B2" s="363" t="s">
        <v>144</v>
      </c>
      <c r="C2" s="363"/>
      <c r="D2" s="363"/>
      <c r="E2" s="363"/>
      <c r="F2" s="363"/>
      <c r="G2" s="363"/>
      <c r="H2" s="228"/>
      <c r="I2" s="227"/>
      <c r="J2" s="227"/>
    </row>
    <row r="3" spans="1:10" ht="18" customHeight="1">
      <c r="B3" s="363"/>
      <c r="C3" s="363"/>
      <c r="D3" s="363"/>
      <c r="E3" s="363"/>
      <c r="F3" s="363"/>
      <c r="G3" s="363"/>
      <c r="H3" s="228"/>
      <c r="I3" s="227"/>
      <c r="J3" s="227"/>
    </row>
    <row r="4" spans="1:10" ht="15.75" customHeight="1">
      <c r="A4" s="228"/>
      <c r="B4" s="363"/>
      <c r="C4" s="363"/>
      <c r="D4" s="363"/>
      <c r="E4" s="363"/>
      <c r="F4" s="363"/>
      <c r="G4" s="363"/>
      <c r="H4" s="228"/>
      <c r="I4" s="227"/>
      <c r="J4" s="227"/>
    </row>
    <row r="5" spans="1:10" ht="22.5" customHeight="1">
      <c r="A5" s="228"/>
      <c r="B5" s="228"/>
      <c r="C5" s="228"/>
      <c r="D5" s="228"/>
      <c r="E5" s="228"/>
      <c r="F5" s="228"/>
      <c r="G5" s="228"/>
      <c r="H5" s="228"/>
      <c r="I5" s="227"/>
      <c r="J5" s="227"/>
    </row>
    <row r="6" spans="1:10" ht="12.75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</row>
    <row r="9" spans="1:10" ht="33" customHeight="1" thickBot="1">
      <c r="B9" s="122" t="s">
        <v>58</v>
      </c>
      <c r="C9" s="123" t="s">
        <v>1</v>
      </c>
      <c r="D9" s="123" t="s">
        <v>2</v>
      </c>
      <c r="E9" s="123" t="s">
        <v>3</v>
      </c>
      <c r="F9" s="123" t="s">
        <v>32</v>
      </c>
      <c r="G9" s="124" t="s">
        <v>17</v>
      </c>
    </row>
    <row r="10" spans="1:10" ht="23.25" customHeight="1">
      <c r="B10" s="231" t="s">
        <v>59</v>
      </c>
      <c r="C10" s="125">
        <v>39</v>
      </c>
      <c r="D10" s="125">
        <v>1</v>
      </c>
      <c r="E10" s="125">
        <v>2</v>
      </c>
      <c r="F10" s="125">
        <v>0</v>
      </c>
      <c r="G10" s="125">
        <f t="shared" ref="G10:G25" si="0">SUM(C10:F10)</f>
        <v>42</v>
      </c>
    </row>
    <row r="11" spans="1:10" ht="22.5" customHeight="1">
      <c r="B11" s="232" t="s">
        <v>60</v>
      </c>
      <c r="C11" s="126">
        <v>67</v>
      </c>
      <c r="D11" s="126">
        <v>1</v>
      </c>
      <c r="E11" s="126">
        <v>0</v>
      </c>
      <c r="F11" s="126">
        <v>0</v>
      </c>
      <c r="G11" s="127">
        <f t="shared" si="0"/>
        <v>68</v>
      </c>
      <c r="H11" s="19"/>
    </row>
    <row r="12" spans="1:10" ht="30" customHeight="1">
      <c r="B12" s="232" t="s">
        <v>61</v>
      </c>
      <c r="C12" s="126">
        <v>84</v>
      </c>
      <c r="D12" s="126">
        <v>1</v>
      </c>
      <c r="E12" s="126">
        <v>1</v>
      </c>
      <c r="F12" s="126">
        <v>0</v>
      </c>
      <c r="G12" s="127">
        <f t="shared" si="0"/>
        <v>86</v>
      </c>
    </row>
    <row r="13" spans="1:10" ht="27.95" customHeight="1">
      <c r="B13" s="232" t="s">
        <v>62</v>
      </c>
      <c r="C13" s="126">
        <v>75</v>
      </c>
      <c r="D13" s="126">
        <v>1</v>
      </c>
      <c r="E13" s="126">
        <v>1</v>
      </c>
      <c r="F13" s="126">
        <v>0</v>
      </c>
      <c r="G13" s="127">
        <f t="shared" si="0"/>
        <v>77</v>
      </c>
    </row>
    <row r="14" spans="1:10" ht="27.95" customHeight="1">
      <c r="B14" s="232" t="s">
        <v>63</v>
      </c>
      <c r="C14" s="126">
        <v>68</v>
      </c>
      <c r="D14" s="126">
        <v>1</v>
      </c>
      <c r="E14" s="126">
        <v>1</v>
      </c>
      <c r="F14" s="126">
        <v>0</v>
      </c>
      <c r="G14" s="127">
        <f t="shared" si="0"/>
        <v>70</v>
      </c>
    </row>
    <row r="15" spans="1:10" ht="27.95" customHeight="1">
      <c r="B15" s="232" t="s">
        <v>64</v>
      </c>
      <c r="C15" s="126">
        <v>49</v>
      </c>
      <c r="D15" s="126">
        <v>1</v>
      </c>
      <c r="E15" s="126">
        <v>0</v>
      </c>
      <c r="F15" s="126">
        <v>0</v>
      </c>
      <c r="G15" s="127">
        <f t="shared" si="0"/>
        <v>50</v>
      </c>
    </row>
    <row r="16" spans="1:10" ht="27.95" customHeight="1">
      <c r="B16" s="232" t="s">
        <v>65</v>
      </c>
      <c r="C16" s="126">
        <v>54</v>
      </c>
      <c r="D16" s="126">
        <v>2</v>
      </c>
      <c r="E16" s="126">
        <v>0</v>
      </c>
      <c r="F16" s="126">
        <v>0</v>
      </c>
      <c r="G16" s="127">
        <f t="shared" si="0"/>
        <v>56</v>
      </c>
    </row>
    <row r="17" spans="2:7" ht="27.95" customHeight="1">
      <c r="B17" s="232" t="s">
        <v>66</v>
      </c>
      <c r="C17" s="126">
        <v>51</v>
      </c>
      <c r="D17" s="126">
        <v>2</v>
      </c>
      <c r="E17" s="126">
        <v>1</v>
      </c>
      <c r="F17" s="126">
        <v>0</v>
      </c>
      <c r="G17" s="127">
        <f t="shared" si="0"/>
        <v>54</v>
      </c>
    </row>
    <row r="18" spans="2:7" ht="27.95" customHeight="1">
      <c r="B18" s="232" t="s">
        <v>67</v>
      </c>
      <c r="C18" s="126">
        <v>24</v>
      </c>
      <c r="D18" s="126">
        <v>0</v>
      </c>
      <c r="E18" s="126">
        <v>1</v>
      </c>
      <c r="F18" s="126">
        <v>0</v>
      </c>
      <c r="G18" s="126">
        <f t="shared" si="0"/>
        <v>25</v>
      </c>
    </row>
    <row r="19" spans="2:7" ht="27.95" customHeight="1">
      <c r="B19" s="232" t="s">
        <v>68</v>
      </c>
      <c r="C19" s="126">
        <v>34</v>
      </c>
      <c r="D19" s="126">
        <v>0</v>
      </c>
      <c r="E19" s="126">
        <v>0</v>
      </c>
      <c r="F19" s="126">
        <v>0</v>
      </c>
      <c r="G19" s="126">
        <f t="shared" si="0"/>
        <v>34</v>
      </c>
    </row>
    <row r="20" spans="2:7" ht="27.95" customHeight="1">
      <c r="B20" s="232" t="s">
        <v>69</v>
      </c>
      <c r="C20" s="126">
        <v>12</v>
      </c>
      <c r="D20" s="126">
        <v>0</v>
      </c>
      <c r="E20" s="126">
        <v>0</v>
      </c>
      <c r="F20" s="126">
        <v>0</v>
      </c>
      <c r="G20" s="126">
        <f t="shared" si="0"/>
        <v>12</v>
      </c>
    </row>
    <row r="21" spans="2:7" ht="27.95" customHeight="1">
      <c r="B21" s="232" t="s">
        <v>70</v>
      </c>
      <c r="C21" s="126">
        <v>8</v>
      </c>
      <c r="D21" s="126">
        <v>0</v>
      </c>
      <c r="E21" s="126">
        <v>0</v>
      </c>
      <c r="F21" s="126">
        <v>0</v>
      </c>
      <c r="G21" s="126">
        <f t="shared" si="0"/>
        <v>8</v>
      </c>
    </row>
    <row r="22" spans="2:7" ht="27.95" customHeight="1">
      <c r="B22" s="232" t="s">
        <v>71</v>
      </c>
      <c r="C22" s="126">
        <v>4</v>
      </c>
      <c r="D22" s="126">
        <v>0</v>
      </c>
      <c r="E22" s="126">
        <v>0</v>
      </c>
      <c r="F22" s="126">
        <v>0</v>
      </c>
      <c r="G22" s="126">
        <f t="shared" si="0"/>
        <v>4</v>
      </c>
    </row>
    <row r="23" spans="2:7" ht="27.95" customHeight="1">
      <c r="B23" s="232" t="s">
        <v>72</v>
      </c>
      <c r="C23" s="126">
        <v>1</v>
      </c>
      <c r="D23" s="126">
        <v>0</v>
      </c>
      <c r="E23" s="126">
        <v>0</v>
      </c>
      <c r="F23" s="126">
        <v>0</v>
      </c>
      <c r="G23" s="126">
        <f t="shared" si="0"/>
        <v>1</v>
      </c>
    </row>
    <row r="24" spans="2:7" ht="27.95" customHeight="1">
      <c r="B24" s="232" t="s">
        <v>73</v>
      </c>
      <c r="C24" s="126">
        <v>0</v>
      </c>
      <c r="D24" s="126">
        <v>0</v>
      </c>
      <c r="E24" s="126">
        <v>0</v>
      </c>
      <c r="F24" s="126">
        <v>0</v>
      </c>
      <c r="G24" s="126">
        <f t="shared" si="0"/>
        <v>0</v>
      </c>
    </row>
    <row r="25" spans="2:7" ht="27.95" customHeight="1">
      <c r="B25" s="232" t="s">
        <v>74</v>
      </c>
      <c r="C25" s="126">
        <v>0</v>
      </c>
      <c r="D25" s="126">
        <v>0</v>
      </c>
      <c r="E25" s="126">
        <v>0</v>
      </c>
      <c r="F25" s="126">
        <v>0</v>
      </c>
      <c r="G25" s="126">
        <f t="shared" si="0"/>
        <v>0</v>
      </c>
    </row>
    <row r="26" spans="2:7" ht="12" customHeight="1" thickBot="1">
      <c r="B26" s="132"/>
      <c r="C26" s="129"/>
      <c r="D26" s="129"/>
      <c r="E26" s="129"/>
      <c r="F26" s="129"/>
      <c r="G26" s="129"/>
    </row>
    <row r="27" spans="2:7" ht="44.25" customHeight="1" thickBot="1">
      <c r="B27" s="235" t="s">
        <v>117</v>
      </c>
      <c r="C27" s="236">
        <f>SUM(C10:C26)</f>
        <v>570</v>
      </c>
      <c r="D27" s="236">
        <f>SUM(D10:D26)</f>
        <v>10</v>
      </c>
      <c r="E27" s="236">
        <f>SUM(E10:E26)</f>
        <v>7</v>
      </c>
      <c r="F27" s="236">
        <f>SUM(F10:F26)</f>
        <v>0</v>
      </c>
      <c r="G27" s="237">
        <f>SUM(C27:F27)</f>
        <v>587</v>
      </c>
    </row>
    <row r="28" spans="2:7" ht="13.5" customHeight="1">
      <c r="B28" s="234"/>
      <c r="C28" s="57"/>
      <c r="D28" s="57"/>
      <c r="E28" s="57"/>
      <c r="F28" s="57"/>
      <c r="G28" s="57"/>
    </row>
    <row r="29" spans="2:7" ht="27" customHeight="1">
      <c r="B29" s="232" t="s">
        <v>75</v>
      </c>
      <c r="C29" s="126">
        <v>2</v>
      </c>
      <c r="D29" s="126">
        <v>0</v>
      </c>
      <c r="E29" s="126">
        <v>0</v>
      </c>
      <c r="F29" s="126">
        <v>0</v>
      </c>
      <c r="G29" s="126">
        <f>Tabla12[[#This Row],[CAIDA DE PERSONA]]+Tabla12[[#This Row],[VOLCADURAS]]+Tabla12[[#This Row],[ATROPELLOS]]+Tabla12[[#This Row],[CHOQUES]]</f>
        <v>2</v>
      </c>
    </row>
    <row r="30" spans="2:7" ht="21" customHeight="1">
      <c r="B30" s="232" t="s">
        <v>76</v>
      </c>
      <c r="C30" s="126">
        <v>2</v>
      </c>
      <c r="D30" s="126">
        <v>0</v>
      </c>
      <c r="E30" s="131">
        <v>0</v>
      </c>
      <c r="F30" s="126">
        <v>0</v>
      </c>
      <c r="G30" s="126">
        <f>Tabla12[[#This Row],[CAIDA DE PERSONA]]+Tabla12[[#This Row],[VOLCADURAS]]+Tabla12[[#This Row],[ATROPELLOS]]+Tabla12[[#This Row],[CHOQUES]]</f>
        <v>2</v>
      </c>
    </row>
    <row r="31" spans="2:7" ht="18.75" customHeight="1">
      <c r="B31" s="232" t="s">
        <v>77</v>
      </c>
      <c r="C31" s="126">
        <v>2</v>
      </c>
      <c r="D31" s="126">
        <v>0</v>
      </c>
      <c r="E31" s="131">
        <v>0</v>
      </c>
      <c r="F31" s="126">
        <v>0</v>
      </c>
      <c r="G31" s="126">
        <f>Tabla12[[#This Row],[CAIDA DE PERSONA]]+Tabla12[[#This Row],[VOLCADURAS]]+Tabla12[[#This Row],[ATROPELLOS]]+Tabla12[[#This Row],[CHOQUES]]</f>
        <v>2</v>
      </c>
    </row>
    <row r="32" spans="2:7" ht="21.75" customHeight="1">
      <c r="B32" s="232" t="s">
        <v>78</v>
      </c>
      <c r="C32" s="126">
        <v>5</v>
      </c>
      <c r="D32" s="126">
        <v>0</v>
      </c>
      <c r="E32" s="126">
        <v>0</v>
      </c>
      <c r="F32" s="126">
        <v>0</v>
      </c>
      <c r="G32" s="126">
        <f>Tabla12[[#This Row],[CAIDA DE PERSONA]]+Tabla12[[#This Row],[VOLCADURAS]]+Tabla12[[#This Row],[ATROPELLOS]]+Tabla12[[#This Row],[CHOQUES]]</f>
        <v>5</v>
      </c>
    </row>
    <row r="33" spans="2:10" ht="9.75" customHeight="1" thickBot="1">
      <c r="B33" s="132"/>
      <c r="C33" s="129"/>
      <c r="D33" s="129"/>
      <c r="E33" s="129"/>
      <c r="F33" s="129"/>
      <c r="G33" s="129"/>
      <c r="J33" s="27"/>
    </row>
    <row r="34" spans="2:10" ht="32.25" customHeight="1" thickBot="1">
      <c r="B34" s="233" t="s">
        <v>79</v>
      </c>
      <c r="C34" s="130">
        <f>SUM(C29:C33)</f>
        <v>11</v>
      </c>
      <c r="D34" s="130">
        <f>SUM(D29:D33)</f>
        <v>0</v>
      </c>
      <c r="E34" s="130">
        <f>SUM(E29:E33)</f>
        <v>0</v>
      </c>
      <c r="F34" s="130">
        <f>SUM(F29:F33)</f>
        <v>0</v>
      </c>
      <c r="G34" s="56">
        <f>SUM(C34:F34)</f>
        <v>11</v>
      </c>
      <c r="J34" s="27"/>
    </row>
    <row r="35" spans="2:10" ht="9.75" customHeight="1" thickBot="1">
      <c r="B35" s="26"/>
      <c r="C35" s="27"/>
      <c r="D35" s="27"/>
      <c r="E35" s="27"/>
      <c r="F35" s="27"/>
      <c r="G35" s="27"/>
      <c r="J35" s="27"/>
    </row>
    <row r="36" spans="2:10" ht="32.25" customHeight="1" thickBot="1">
      <c r="B36" s="230" t="s">
        <v>80</v>
      </c>
      <c r="C36" s="35">
        <v>22</v>
      </c>
      <c r="D36" s="35">
        <v>0</v>
      </c>
      <c r="E36" s="36">
        <v>0</v>
      </c>
      <c r="F36" s="36">
        <v>0</v>
      </c>
      <c r="G36" s="37">
        <f>C36+D36+E36+F36</f>
        <v>22</v>
      </c>
    </row>
    <row r="37" spans="2:10" ht="30.95" customHeight="1">
      <c r="B37" s="230" t="s">
        <v>5</v>
      </c>
      <c r="C37" s="36">
        <f>C34+C27+C36</f>
        <v>603</v>
      </c>
      <c r="D37" s="36">
        <f>D36+D34+D27</f>
        <v>10</v>
      </c>
      <c r="E37" s="36">
        <f>E36+E34+E27</f>
        <v>7</v>
      </c>
      <c r="F37" s="36">
        <f>F36+F34+F27</f>
        <v>0</v>
      </c>
      <c r="G37" s="37">
        <f>C37+D37+E37+F37</f>
        <v>620</v>
      </c>
      <c r="J37" s="34"/>
    </row>
    <row r="38" spans="2:10" ht="21.75" customHeight="1"/>
    <row r="39" spans="2:10" ht="18.75" customHeight="1">
      <c r="C39" s="229"/>
    </row>
    <row r="40" spans="2:10" ht="25.5" customHeight="1"/>
    <row r="41" spans="2:10" ht="18.75" customHeight="1">
      <c r="C41" s="26"/>
      <c r="D41" s="27"/>
      <c r="E41" s="27"/>
      <c r="F41" s="27"/>
      <c r="G41" s="27"/>
      <c r="H41" s="27"/>
    </row>
    <row r="42" spans="2:10" ht="30.95" customHeight="1">
      <c r="D42" s="364" t="s">
        <v>120</v>
      </c>
      <c r="E42" s="364"/>
      <c r="F42" s="364"/>
      <c r="G42" s="364"/>
    </row>
    <row r="43" spans="2:10" ht="30.95" customHeight="1">
      <c r="C43" s="29"/>
      <c r="D43" s="364"/>
      <c r="E43" s="364"/>
      <c r="F43" s="364"/>
      <c r="G43" s="364"/>
      <c r="H43" s="29"/>
    </row>
    <row r="44" spans="2:10" ht="30.95" customHeight="1">
      <c r="C44" s="29"/>
      <c r="D44" s="29"/>
      <c r="E44" s="29"/>
      <c r="F44" s="29"/>
      <c r="G44" s="29"/>
      <c r="H44" s="29"/>
    </row>
    <row r="45" spans="2:10" ht="30.95" customHeight="1">
      <c r="C45" s="30"/>
      <c r="D45" s="30"/>
      <c r="E45" s="30"/>
      <c r="F45" s="30"/>
      <c r="G45" s="30"/>
      <c r="H45" s="30"/>
    </row>
    <row r="46" spans="2:10" ht="30.95" customHeight="1">
      <c r="C46" s="31"/>
      <c r="D46" s="31"/>
      <c r="E46" s="31"/>
      <c r="F46" s="31"/>
      <c r="G46" s="31"/>
      <c r="H46" s="31"/>
    </row>
    <row r="47" spans="2:10" ht="30.95" customHeight="1">
      <c r="C47" s="32"/>
      <c r="D47" s="32"/>
      <c r="E47" s="32"/>
      <c r="F47" s="32"/>
      <c r="G47" s="32"/>
      <c r="H47" s="32"/>
    </row>
    <row r="48" spans="2:10" ht="30.95" customHeight="1">
      <c r="C48" s="26"/>
      <c r="D48" s="27"/>
      <c r="E48" s="27"/>
      <c r="F48" s="27"/>
      <c r="G48" s="27"/>
      <c r="H48" s="27"/>
    </row>
    <row r="49" spans="3:8" ht="30.95" customHeight="1">
      <c r="C49" s="26"/>
      <c r="D49" s="27"/>
      <c r="E49" s="27"/>
      <c r="F49" s="27"/>
      <c r="G49" s="27"/>
      <c r="H49" s="27"/>
    </row>
    <row r="50" spans="3:8" ht="30.95" customHeight="1">
      <c r="C50" s="26"/>
      <c r="D50" s="27"/>
      <c r="E50" s="27"/>
      <c r="F50" s="27"/>
      <c r="G50" s="27"/>
      <c r="H50" s="27"/>
    </row>
    <row r="51" spans="3:8" ht="30.95" customHeight="1">
      <c r="C51" s="26"/>
      <c r="D51" s="27"/>
      <c r="E51" s="27"/>
      <c r="F51" s="27"/>
      <c r="G51" s="27"/>
      <c r="H51" s="27"/>
    </row>
    <row r="52" spans="3:8" ht="30.95" customHeight="1">
      <c r="C52" s="26"/>
      <c r="D52" s="27"/>
      <c r="E52" s="27"/>
      <c r="F52" s="27"/>
      <c r="G52" s="27"/>
      <c r="H52" s="27"/>
    </row>
    <row r="53" spans="3:8" ht="30.95" customHeight="1">
      <c r="C53" s="33"/>
      <c r="D53" s="25"/>
      <c r="E53" s="25"/>
      <c r="F53" s="25"/>
      <c r="G53" s="25"/>
      <c r="H53" s="25"/>
    </row>
    <row r="54" spans="3:8" ht="30.95" customHeight="1">
      <c r="C54" s="26"/>
      <c r="D54" s="27"/>
      <c r="E54" s="27"/>
      <c r="F54" s="27"/>
      <c r="G54" s="27"/>
      <c r="H54" s="27"/>
    </row>
    <row r="55" spans="3:8" ht="30.95" customHeight="1">
      <c r="C55" s="26"/>
      <c r="D55" s="27"/>
      <c r="E55" s="27"/>
      <c r="F55" s="27"/>
      <c r="G55" s="27"/>
      <c r="H55" s="27"/>
    </row>
    <row r="56" spans="3:8" ht="30.95" customHeight="1">
      <c r="C56" s="28"/>
      <c r="D56" s="27"/>
      <c r="E56" s="27"/>
      <c r="F56" s="27"/>
      <c r="G56" s="27"/>
      <c r="H56" s="27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zoomScaleNormal="100" workbookViewId="0">
      <selection activeCell="C28" sqref="C28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12.75" customHeight="1">
      <c r="B2" s="362" t="s">
        <v>145</v>
      </c>
      <c r="C2" s="362"/>
      <c r="D2" s="362"/>
      <c r="E2" s="362"/>
      <c r="F2" s="362"/>
      <c r="G2" s="228"/>
    </row>
    <row r="3" spans="2:7" ht="12.75" customHeight="1">
      <c r="B3" s="362"/>
      <c r="C3" s="362"/>
      <c r="D3" s="362"/>
      <c r="E3" s="362"/>
      <c r="F3" s="362"/>
      <c r="G3" s="228"/>
    </row>
    <row r="4" spans="2:7" ht="7.5" customHeight="1">
      <c r="B4" s="362"/>
      <c r="C4" s="362"/>
      <c r="D4" s="362"/>
      <c r="E4" s="362"/>
      <c r="F4" s="362"/>
      <c r="G4" s="228"/>
    </row>
    <row r="7" spans="2:7" ht="24" customHeight="1"/>
    <row r="8" spans="2:7" ht="1.5" customHeight="1"/>
    <row r="9" spans="2:7" ht="8.25" hidden="1" customHeight="1"/>
    <row r="10" spans="2:7">
      <c r="B10" s="39"/>
      <c r="C10" s="39"/>
      <c r="D10" s="39"/>
      <c r="E10" s="39"/>
      <c r="F10" s="39"/>
      <c r="G10" s="39"/>
    </row>
    <row r="11" spans="2:7" ht="30" customHeight="1">
      <c r="B11" s="133" t="s">
        <v>31</v>
      </c>
      <c r="C11" s="133" t="s">
        <v>1</v>
      </c>
      <c r="D11" s="133" t="s">
        <v>2</v>
      </c>
      <c r="E11" s="133" t="s">
        <v>3</v>
      </c>
      <c r="F11" s="133" t="s">
        <v>32</v>
      </c>
      <c r="G11" s="134" t="s">
        <v>17</v>
      </c>
    </row>
    <row r="12" spans="2:7" ht="27.95" customHeight="1">
      <c r="B12" s="40" t="s">
        <v>33</v>
      </c>
      <c r="C12" s="38">
        <v>5</v>
      </c>
      <c r="D12" s="38">
        <v>0</v>
      </c>
      <c r="E12" s="38">
        <v>0</v>
      </c>
      <c r="F12" s="38">
        <v>0</v>
      </c>
      <c r="G12" s="83">
        <f t="shared" ref="G12:G35" si="0">SUM(C12:F12)</f>
        <v>5</v>
      </c>
    </row>
    <row r="13" spans="2:7" ht="27.95" customHeight="1">
      <c r="B13" s="40" t="s">
        <v>34</v>
      </c>
      <c r="C13" s="38">
        <v>5</v>
      </c>
      <c r="D13" s="38">
        <v>0</v>
      </c>
      <c r="E13" s="38">
        <v>1</v>
      </c>
      <c r="F13" s="38">
        <v>0</v>
      </c>
      <c r="G13" s="83">
        <f t="shared" si="0"/>
        <v>6</v>
      </c>
    </row>
    <row r="14" spans="2:7" ht="27.95" customHeight="1">
      <c r="B14" s="40" t="s">
        <v>35</v>
      </c>
      <c r="C14" s="38">
        <v>5</v>
      </c>
      <c r="D14" s="38">
        <v>0</v>
      </c>
      <c r="E14" s="38">
        <v>0</v>
      </c>
      <c r="F14" s="38">
        <v>0</v>
      </c>
      <c r="G14" s="83">
        <f t="shared" si="0"/>
        <v>5</v>
      </c>
    </row>
    <row r="15" spans="2:7" ht="27.95" customHeight="1">
      <c r="B15" s="40" t="s">
        <v>36</v>
      </c>
      <c r="C15" s="38">
        <v>8</v>
      </c>
      <c r="D15" s="38">
        <v>0</v>
      </c>
      <c r="E15" s="38">
        <v>0</v>
      </c>
      <c r="F15" s="38">
        <v>0</v>
      </c>
      <c r="G15" s="83">
        <f t="shared" si="0"/>
        <v>8</v>
      </c>
    </row>
    <row r="16" spans="2:7" ht="27.95" customHeight="1">
      <c r="B16" s="40" t="s">
        <v>37</v>
      </c>
      <c r="C16" s="38">
        <v>4</v>
      </c>
      <c r="D16" s="38">
        <v>0</v>
      </c>
      <c r="E16" s="38">
        <v>0</v>
      </c>
      <c r="F16" s="38">
        <v>0</v>
      </c>
      <c r="G16" s="83">
        <f t="shared" si="0"/>
        <v>4</v>
      </c>
    </row>
    <row r="17" spans="2:7" ht="27.95" customHeight="1">
      <c r="B17" s="40" t="s">
        <v>38</v>
      </c>
      <c r="C17" s="38">
        <v>2</v>
      </c>
      <c r="D17" s="38">
        <v>0</v>
      </c>
      <c r="E17" s="38">
        <v>0</v>
      </c>
      <c r="F17" s="38">
        <v>0</v>
      </c>
      <c r="G17" s="83">
        <f t="shared" si="0"/>
        <v>2</v>
      </c>
    </row>
    <row r="18" spans="2:7" ht="27.95" customHeight="1">
      <c r="B18" s="40" t="s">
        <v>39</v>
      </c>
      <c r="C18" s="38">
        <v>4</v>
      </c>
      <c r="D18" s="38">
        <v>0</v>
      </c>
      <c r="E18" s="38">
        <v>0</v>
      </c>
      <c r="F18" s="38">
        <v>0</v>
      </c>
      <c r="G18" s="83">
        <f t="shared" si="0"/>
        <v>4</v>
      </c>
    </row>
    <row r="19" spans="2:7" ht="27.95" customHeight="1">
      <c r="B19" s="40" t="s">
        <v>40</v>
      </c>
      <c r="C19" s="38">
        <v>17</v>
      </c>
      <c r="D19" s="38">
        <v>0</v>
      </c>
      <c r="E19" s="38">
        <v>0</v>
      </c>
      <c r="F19" s="38">
        <v>0</v>
      </c>
      <c r="G19" s="83">
        <f t="shared" si="0"/>
        <v>17</v>
      </c>
    </row>
    <row r="20" spans="2:7" ht="27.95" customHeight="1">
      <c r="B20" s="40" t="s">
        <v>41</v>
      </c>
      <c r="C20" s="38">
        <v>23</v>
      </c>
      <c r="D20" s="38">
        <v>0</v>
      </c>
      <c r="E20" s="38">
        <v>0</v>
      </c>
      <c r="F20" s="38">
        <v>0</v>
      </c>
      <c r="G20" s="83">
        <f t="shared" si="0"/>
        <v>23</v>
      </c>
    </row>
    <row r="21" spans="2:7" ht="27.95" customHeight="1">
      <c r="B21" s="40" t="s">
        <v>42</v>
      </c>
      <c r="C21" s="38">
        <v>13</v>
      </c>
      <c r="D21" s="38">
        <v>2</v>
      </c>
      <c r="E21" s="38">
        <v>0</v>
      </c>
      <c r="F21" s="38">
        <v>0</v>
      </c>
      <c r="G21" s="83">
        <f t="shared" si="0"/>
        <v>15</v>
      </c>
    </row>
    <row r="22" spans="2:7" ht="27.95" customHeight="1">
      <c r="B22" s="40" t="s">
        <v>43</v>
      </c>
      <c r="C22" s="38">
        <v>18</v>
      </c>
      <c r="D22" s="38">
        <v>2</v>
      </c>
      <c r="E22" s="38">
        <v>2</v>
      </c>
      <c r="F22" s="38">
        <v>0</v>
      </c>
      <c r="G22" s="81">
        <f t="shared" si="0"/>
        <v>22</v>
      </c>
    </row>
    <row r="23" spans="2:7" ht="27.95" customHeight="1">
      <c r="B23" s="40" t="s">
        <v>44</v>
      </c>
      <c r="C23" s="38">
        <v>14</v>
      </c>
      <c r="D23" s="38">
        <v>0</v>
      </c>
      <c r="E23" s="38">
        <v>1</v>
      </c>
      <c r="F23" s="38">
        <v>0</v>
      </c>
      <c r="G23" s="81">
        <f t="shared" si="0"/>
        <v>15</v>
      </c>
    </row>
    <row r="24" spans="2:7" ht="27.95" customHeight="1">
      <c r="B24" s="40" t="s">
        <v>45</v>
      </c>
      <c r="C24" s="38">
        <v>16</v>
      </c>
      <c r="D24" s="38">
        <v>0</v>
      </c>
      <c r="E24" s="38">
        <v>0</v>
      </c>
      <c r="F24" s="38">
        <v>0</v>
      </c>
      <c r="G24" s="81">
        <f t="shared" si="0"/>
        <v>16</v>
      </c>
    </row>
    <row r="25" spans="2:7" ht="27.95" customHeight="1">
      <c r="B25" s="40" t="s">
        <v>46</v>
      </c>
      <c r="C25" s="38">
        <v>26</v>
      </c>
      <c r="D25" s="38">
        <v>0</v>
      </c>
      <c r="E25" s="38">
        <v>0</v>
      </c>
      <c r="F25" s="38">
        <v>0</v>
      </c>
      <c r="G25" s="81">
        <f t="shared" si="0"/>
        <v>26</v>
      </c>
    </row>
    <row r="26" spans="2:7" ht="27.95" customHeight="1">
      <c r="B26" s="40" t="s">
        <v>47</v>
      </c>
      <c r="C26" s="38">
        <v>24</v>
      </c>
      <c r="D26" s="38">
        <v>0</v>
      </c>
      <c r="E26" s="38">
        <v>0</v>
      </c>
      <c r="F26" s="38">
        <v>0</v>
      </c>
      <c r="G26" s="81">
        <f t="shared" si="0"/>
        <v>24</v>
      </c>
    </row>
    <row r="27" spans="2:7" ht="27.95" customHeight="1">
      <c r="B27" s="40" t="s">
        <v>48</v>
      </c>
      <c r="C27" s="38">
        <v>21</v>
      </c>
      <c r="D27" s="38">
        <v>0</v>
      </c>
      <c r="E27" s="38">
        <v>1</v>
      </c>
      <c r="F27" s="38">
        <v>0</v>
      </c>
      <c r="G27" s="81">
        <f t="shared" si="0"/>
        <v>22</v>
      </c>
    </row>
    <row r="28" spans="2:7" ht="27.95" customHeight="1">
      <c r="B28" s="40" t="s">
        <v>49</v>
      </c>
      <c r="C28" s="38">
        <v>19</v>
      </c>
      <c r="D28" s="38">
        <v>2</v>
      </c>
      <c r="E28" s="38">
        <v>0</v>
      </c>
      <c r="F28" s="38">
        <v>0</v>
      </c>
      <c r="G28" s="81">
        <f t="shared" si="0"/>
        <v>21</v>
      </c>
    </row>
    <row r="29" spans="2:7" ht="27.95" customHeight="1">
      <c r="B29" s="40" t="s">
        <v>50</v>
      </c>
      <c r="C29" s="38">
        <v>10</v>
      </c>
      <c r="D29" s="38">
        <v>1</v>
      </c>
      <c r="E29" s="38">
        <v>0</v>
      </c>
      <c r="F29" s="38">
        <v>0</v>
      </c>
      <c r="G29" s="81">
        <f t="shared" si="0"/>
        <v>11</v>
      </c>
    </row>
    <row r="30" spans="2:7" ht="27.95" customHeight="1">
      <c r="B30" s="40" t="s">
        <v>51</v>
      </c>
      <c r="C30" s="38">
        <v>26</v>
      </c>
      <c r="D30" s="38">
        <v>0</v>
      </c>
      <c r="E30" s="38">
        <v>1</v>
      </c>
      <c r="F30" s="38">
        <v>0</v>
      </c>
      <c r="G30" s="81">
        <f t="shared" si="0"/>
        <v>27</v>
      </c>
    </row>
    <row r="31" spans="2:7" ht="27.95" customHeight="1">
      <c r="B31" s="40" t="s">
        <v>52</v>
      </c>
      <c r="C31" s="38">
        <v>15</v>
      </c>
      <c r="D31" s="38">
        <v>1</v>
      </c>
      <c r="E31" s="38">
        <v>0</v>
      </c>
      <c r="F31" s="38">
        <v>0</v>
      </c>
      <c r="G31" s="83">
        <f t="shared" si="0"/>
        <v>16</v>
      </c>
    </row>
    <row r="32" spans="2:7" ht="27.95" customHeight="1">
      <c r="B32" s="40" t="s">
        <v>53</v>
      </c>
      <c r="C32" s="38">
        <v>8</v>
      </c>
      <c r="D32" s="38">
        <v>0</v>
      </c>
      <c r="E32" s="38">
        <v>0</v>
      </c>
      <c r="F32" s="38">
        <v>0</v>
      </c>
      <c r="G32" s="83">
        <f t="shared" si="0"/>
        <v>8</v>
      </c>
    </row>
    <row r="33" spans="2:7" ht="27.95" customHeight="1">
      <c r="B33" s="40" t="s">
        <v>54</v>
      </c>
      <c r="C33" s="38">
        <v>15</v>
      </c>
      <c r="D33" s="38">
        <v>1</v>
      </c>
      <c r="E33" s="38">
        <v>1</v>
      </c>
      <c r="F33" s="38">
        <v>0</v>
      </c>
      <c r="G33" s="83">
        <f t="shared" si="0"/>
        <v>17</v>
      </c>
    </row>
    <row r="34" spans="2:7" ht="27.95" customHeight="1">
      <c r="B34" s="40" t="s">
        <v>55</v>
      </c>
      <c r="C34" s="38">
        <v>12</v>
      </c>
      <c r="D34" s="38">
        <v>0</v>
      </c>
      <c r="E34" s="38">
        <v>0</v>
      </c>
      <c r="F34" s="38">
        <v>0</v>
      </c>
      <c r="G34" s="83">
        <f t="shared" si="0"/>
        <v>12</v>
      </c>
    </row>
    <row r="35" spans="2:7" ht="27.95" customHeight="1">
      <c r="B35" s="41" t="s">
        <v>56</v>
      </c>
      <c r="C35" s="38">
        <v>10</v>
      </c>
      <c r="D35" s="38">
        <v>1</v>
      </c>
      <c r="E35" s="38">
        <v>0</v>
      </c>
      <c r="F35" s="38">
        <v>0</v>
      </c>
      <c r="G35" s="83">
        <f t="shared" si="0"/>
        <v>11</v>
      </c>
    </row>
    <row r="36" spans="2:7" s="47" customFormat="1" ht="5.25" customHeight="1" thickBot="1">
      <c r="B36" s="128"/>
      <c r="C36" s="129"/>
      <c r="D36" s="129"/>
      <c r="E36" s="129"/>
      <c r="F36" s="129"/>
      <c r="G36" s="135" t="s">
        <v>57</v>
      </c>
    </row>
    <row r="37" spans="2:7" ht="27.95" customHeight="1" thickTop="1">
      <c r="B37" s="42" t="s">
        <v>5</v>
      </c>
      <c r="C37" s="43">
        <f>SUM(C12:C36)</f>
        <v>320</v>
      </c>
      <c r="D37" s="43">
        <f>SUM(D12:D36)</f>
        <v>10</v>
      </c>
      <c r="E37" s="43">
        <f>SUM(E12:E36)</f>
        <v>7</v>
      </c>
      <c r="F37" s="43">
        <f>SUM(F12:F35)</f>
        <v>0</v>
      </c>
      <c r="G37" s="44">
        <f>SUM(C37:F37)</f>
        <v>337</v>
      </c>
    </row>
    <row r="38" spans="2:7" ht="27.95" customHeight="1">
      <c r="B38" s="24"/>
      <c r="C38" s="25"/>
      <c r="D38" s="25"/>
      <c r="E38" s="25"/>
      <c r="F38" s="25"/>
      <c r="G38" s="27"/>
    </row>
    <row r="39" spans="2:7" ht="27.95" customHeight="1">
      <c r="B39" s="24"/>
      <c r="C39" s="219"/>
      <c r="D39" s="219"/>
      <c r="E39" s="219"/>
      <c r="F39" s="219"/>
      <c r="G39" s="27"/>
    </row>
    <row r="40" spans="2:7" ht="27.95" customHeight="1">
      <c r="B40" s="26"/>
      <c r="C40" s="27"/>
      <c r="D40" s="27"/>
      <c r="E40" s="27"/>
      <c r="F40" s="27"/>
      <c r="G40" s="27"/>
    </row>
    <row r="41" spans="2:7" ht="8.25" customHeight="1">
      <c r="B41" s="24"/>
      <c r="C41" s="24"/>
      <c r="D41" s="24"/>
      <c r="E41" s="25"/>
      <c r="F41" s="25"/>
      <c r="G41" s="27"/>
    </row>
    <row r="42" spans="2:7" ht="13.5" customHeight="1">
      <c r="B42" s="26"/>
      <c r="C42" s="27"/>
      <c r="D42" s="27"/>
      <c r="E42" s="27"/>
      <c r="F42" s="27"/>
      <c r="G42" s="27"/>
    </row>
    <row r="43" spans="2:7" ht="30.95" customHeight="1">
      <c r="B43" s="26"/>
      <c r="C43" s="27"/>
      <c r="D43" s="27"/>
      <c r="E43" s="27"/>
      <c r="F43" s="27"/>
      <c r="G43" s="27"/>
    </row>
    <row r="44" spans="2:7" ht="30.95" customHeight="1">
      <c r="B44" s="28"/>
      <c r="C44" s="27"/>
      <c r="D44" s="27"/>
      <c r="E44" s="27"/>
      <c r="F44" s="27"/>
      <c r="G44" s="27"/>
    </row>
    <row r="45" spans="2:7" ht="30.95" customHeight="1">
      <c r="B45" s="29"/>
      <c r="C45" s="29"/>
      <c r="D45" s="29"/>
      <c r="E45" s="29"/>
      <c r="F45" s="29"/>
      <c r="G45" s="27"/>
    </row>
    <row r="46" spans="2:7" ht="30.95" customHeight="1">
      <c r="B46" s="29"/>
      <c r="C46" s="29"/>
      <c r="D46" s="29"/>
      <c r="E46" s="29"/>
      <c r="F46" s="29"/>
      <c r="G46" s="27"/>
    </row>
    <row r="47" spans="2:7" ht="30.95" customHeight="1">
      <c r="B47" s="30"/>
      <c r="C47" s="30"/>
      <c r="D47" s="30"/>
      <c r="E47" s="30"/>
      <c r="F47" s="30"/>
      <c r="G47" s="27"/>
    </row>
    <row r="48" spans="2:7" ht="30.95" customHeight="1">
      <c r="B48" s="31"/>
      <c r="C48" s="31"/>
      <c r="D48" s="31"/>
      <c r="E48" s="31"/>
      <c r="F48" s="31"/>
      <c r="G48" s="27"/>
    </row>
    <row r="49" spans="2:7" ht="30.95" customHeight="1">
      <c r="B49" s="32"/>
      <c r="C49" s="32"/>
      <c r="D49" s="32"/>
      <c r="E49" s="32"/>
      <c r="F49" s="32"/>
      <c r="G49" s="27"/>
    </row>
    <row r="50" spans="2:7" ht="30.95" customHeight="1">
      <c r="B50" s="26"/>
      <c r="C50" s="27"/>
      <c r="D50" s="27"/>
      <c r="E50" s="27"/>
      <c r="F50" s="27"/>
      <c r="G50" s="27"/>
    </row>
    <row r="51" spans="2:7" ht="30.95" customHeight="1">
      <c r="B51" s="26"/>
      <c r="C51" s="27"/>
      <c r="D51" s="27"/>
      <c r="E51" s="27"/>
      <c r="F51" s="27"/>
      <c r="G51" s="27"/>
    </row>
    <row r="52" spans="2:7" ht="30.95" customHeight="1">
      <c r="B52" s="26"/>
      <c r="C52" s="27"/>
      <c r="D52" s="27"/>
      <c r="E52" s="27"/>
      <c r="F52" s="27"/>
      <c r="G52" s="27"/>
    </row>
    <row r="53" spans="2:7" ht="30.95" customHeight="1">
      <c r="B53" s="26"/>
      <c r="C53" s="27"/>
      <c r="D53" s="27"/>
      <c r="E53" s="27"/>
      <c r="F53" s="27"/>
      <c r="G53" s="27"/>
    </row>
    <row r="54" spans="2:7" ht="30.95" customHeight="1">
      <c r="B54" s="26"/>
      <c r="C54" s="27"/>
      <c r="D54" s="27"/>
      <c r="E54" s="27"/>
      <c r="F54" s="27"/>
      <c r="G54" s="27"/>
    </row>
    <row r="55" spans="2:7" ht="30.95" customHeight="1">
      <c r="B55" s="33"/>
      <c r="C55" s="25"/>
      <c r="D55" s="25"/>
      <c r="E55" s="25"/>
      <c r="F55" s="25"/>
      <c r="G55" s="27"/>
    </row>
    <row r="56" spans="2:7" ht="30.95" customHeight="1">
      <c r="B56" s="26"/>
      <c r="C56" s="27"/>
      <c r="D56" s="27"/>
      <c r="E56" s="27"/>
      <c r="F56" s="27"/>
      <c r="G56" s="27"/>
    </row>
    <row r="57" spans="2:7" ht="30.95" customHeight="1">
      <c r="B57" s="26"/>
      <c r="C57" s="27"/>
      <c r="D57" s="27"/>
      <c r="E57" s="27"/>
      <c r="F57" s="27"/>
      <c r="G57" s="27"/>
    </row>
    <row r="58" spans="2:7" ht="30.95" customHeight="1">
      <c r="B58" s="28"/>
      <c r="C58" s="27"/>
      <c r="D58" s="27"/>
      <c r="E58" s="27"/>
      <c r="F58" s="27"/>
      <c r="G58" s="27"/>
    </row>
    <row r="59" spans="2:7" ht="15">
      <c r="B59" s="45"/>
      <c r="C59" s="45"/>
      <c r="D59" s="45"/>
      <c r="E59" s="45"/>
      <c r="F59" s="45"/>
      <c r="G59" s="27"/>
    </row>
    <row r="60" spans="2:7" ht="15">
      <c r="B60" s="45"/>
      <c r="C60" s="45"/>
      <c r="D60" s="45"/>
      <c r="E60" s="45"/>
      <c r="F60" s="45"/>
      <c r="G60" s="27"/>
    </row>
    <row r="61" spans="2:7" ht="15">
      <c r="B61" s="45"/>
      <c r="C61" s="45"/>
      <c r="D61" s="45"/>
      <c r="E61" s="45"/>
      <c r="F61" s="45"/>
      <c r="G61" s="27"/>
    </row>
    <row r="62" spans="2:7" ht="15">
      <c r="B62" s="45"/>
      <c r="C62" s="45"/>
      <c r="D62" s="45"/>
      <c r="E62" s="45"/>
      <c r="F62" s="45"/>
      <c r="G62" s="27"/>
    </row>
    <row r="63" spans="2:7" ht="15">
      <c r="B63" s="45"/>
      <c r="C63" s="45"/>
      <c r="D63" s="45"/>
      <c r="E63" s="45"/>
      <c r="F63" s="45"/>
      <c r="G63" s="27"/>
    </row>
    <row r="64" spans="2:7" ht="15">
      <c r="B64" s="45"/>
      <c r="C64" s="45"/>
      <c r="D64" s="45"/>
      <c r="E64" s="45"/>
      <c r="F64" s="45"/>
      <c r="G64" s="27"/>
    </row>
    <row r="65" spans="2:7" ht="15">
      <c r="B65" s="45"/>
      <c r="C65" s="45"/>
      <c r="D65" s="45"/>
      <c r="E65" s="45"/>
      <c r="F65" s="45"/>
      <c r="G65" s="27"/>
    </row>
    <row r="66" spans="2:7" ht="15">
      <c r="B66" s="45"/>
      <c r="C66" s="45"/>
      <c r="D66" s="45"/>
      <c r="E66" s="45"/>
      <c r="F66" s="45"/>
      <c r="G66" s="27"/>
    </row>
    <row r="67" spans="2:7" ht="15">
      <c r="B67" s="45"/>
      <c r="C67" s="45"/>
      <c r="D67" s="45"/>
      <c r="E67" s="45"/>
      <c r="F67" s="45"/>
      <c r="G67" s="27"/>
    </row>
    <row r="68" spans="2:7" ht="15">
      <c r="B68" s="45"/>
      <c r="C68" s="45"/>
      <c r="D68" s="45"/>
      <c r="E68" s="45"/>
      <c r="F68" s="45"/>
      <c r="G68" s="27"/>
    </row>
    <row r="69" spans="2:7" ht="15">
      <c r="B69" s="45"/>
      <c r="C69" s="45"/>
      <c r="D69" s="45"/>
      <c r="E69" s="45"/>
      <c r="F69" s="45"/>
      <c r="G69" s="27"/>
    </row>
    <row r="70" spans="2:7" ht="15">
      <c r="B70" s="45"/>
      <c r="C70" s="45"/>
      <c r="D70" s="45"/>
      <c r="E70" s="45"/>
      <c r="F70" s="45"/>
      <c r="G70" s="27"/>
    </row>
    <row r="71" spans="2:7" ht="15">
      <c r="B71" s="45"/>
      <c r="C71" s="45"/>
      <c r="D71" s="45"/>
      <c r="E71" s="45"/>
      <c r="F71" s="45"/>
      <c r="G71" s="27"/>
    </row>
    <row r="72" spans="2:7" ht="15">
      <c r="B72" s="45"/>
      <c r="C72" s="45"/>
      <c r="D72" s="45"/>
      <c r="E72" s="45"/>
      <c r="F72" s="45"/>
      <c r="G72" s="27"/>
    </row>
    <row r="73" spans="2:7" ht="15">
      <c r="B73" s="45"/>
      <c r="C73" s="45"/>
      <c r="D73" s="45"/>
      <c r="E73" s="45"/>
      <c r="F73" s="45"/>
      <c r="G73" s="27"/>
    </row>
    <row r="74" spans="2:7" ht="15">
      <c r="B74" s="45"/>
      <c r="C74" s="45"/>
      <c r="D74" s="45"/>
      <c r="E74" s="45"/>
      <c r="F74" s="45"/>
      <c r="G74" s="27"/>
    </row>
    <row r="75" spans="2:7" ht="15">
      <c r="B75" s="45"/>
      <c r="C75" s="45"/>
      <c r="D75" s="45"/>
      <c r="E75" s="45"/>
      <c r="F75" s="45"/>
      <c r="G75" s="27"/>
    </row>
    <row r="76" spans="2:7" ht="15">
      <c r="B76" s="45"/>
      <c r="C76" s="45"/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">
      <c r="B81" s="45"/>
      <c r="C81" s="45"/>
      <c r="D81" s="45"/>
      <c r="E81" s="45"/>
      <c r="F81" s="45"/>
      <c r="G81" s="27"/>
    </row>
    <row r="82" spans="2:7" ht="15">
      <c r="B82" s="45"/>
      <c r="C82" s="45"/>
      <c r="D82" s="45"/>
      <c r="E82" s="45"/>
      <c r="F82" s="45"/>
      <c r="G82" s="27"/>
    </row>
    <row r="83" spans="2:7" ht="15">
      <c r="B83" s="45"/>
      <c r="C83" s="45"/>
      <c r="D83" s="45"/>
      <c r="E83" s="45"/>
      <c r="F83" s="45"/>
      <c r="G83" s="27"/>
    </row>
    <row r="84" spans="2:7" ht="15">
      <c r="B84" s="45"/>
      <c r="C84" s="45"/>
      <c r="D84" s="45"/>
      <c r="E84" s="45"/>
      <c r="F84" s="45"/>
      <c r="G84" s="27"/>
    </row>
    <row r="85" spans="2:7" ht="15">
      <c r="B85" s="45"/>
      <c r="C85" s="45"/>
      <c r="D85" s="45"/>
      <c r="E85" s="45"/>
      <c r="F85" s="45"/>
      <c r="G85" s="27"/>
    </row>
    <row r="86" spans="2:7" ht="15">
      <c r="B86" s="45"/>
      <c r="C86" s="45"/>
      <c r="D86" s="45"/>
      <c r="E86" s="45"/>
      <c r="F86" s="45"/>
      <c r="G86" s="27"/>
    </row>
    <row r="87" spans="2:7" ht="15.75">
      <c r="B87" s="45"/>
      <c r="C87" s="45"/>
      <c r="D87" s="45"/>
      <c r="E87" s="45"/>
      <c r="F87" s="45"/>
      <c r="G87" s="46"/>
    </row>
    <row r="88" spans="2:7" ht="15.75">
      <c r="B88" s="45"/>
      <c r="C88" s="45"/>
      <c r="D88" s="45"/>
      <c r="E88" s="45"/>
      <c r="F88" s="45"/>
      <c r="G88" s="25"/>
    </row>
    <row r="89" spans="2:7" ht="15">
      <c r="B89" s="45"/>
      <c r="C89" s="45"/>
      <c r="D89" s="45"/>
      <c r="E89" s="45"/>
      <c r="F89" s="45"/>
      <c r="G89" s="27"/>
    </row>
    <row r="90" spans="2:7" ht="15.75">
      <c r="B90" s="45"/>
      <c r="C90" s="45"/>
      <c r="D90" s="45"/>
      <c r="E90" s="45"/>
      <c r="F90" s="45"/>
      <c r="G90" s="25"/>
    </row>
    <row r="91" spans="2:7" ht="15">
      <c r="B91" s="45"/>
      <c r="C91" s="45"/>
      <c r="D91" s="45"/>
      <c r="E91" s="45"/>
      <c r="F91" s="45"/>
      <c r="G91" s="27"/>
    </row>
    <row r="92" spans="2:7" ht="15">
      <c r="B92" s="45"/>
      <c r="C92" s="45"/>
      <c r="D92" s="45"/>
      <c r="E92" s="45"/>
      <c r="F92" s="45"/>
      <c r="G92" s="27"/>
    </row>
    <row r="93" spans="2:7" ht="15">
      <c r="B93" s="45"/>
      <c r="C93" s="45"/>
      <c r="D93" s="45"/>
      <c r="E93" s="45"/>
      <c r="F93" s="45"/>
      <c r="G93" s="27"/>
    </row>
    <row r="94" spans="2:7">
      <c r="B94" s="45"/>
      <c r="C94" s="45"/>
      <c r="D94" s="45"/>
      <c r="E94" s="45"/>
      <c r="F94" s="45"/>
      <c r="G94" s="29"/>
    </row>
    <row r="95" spans="2:7">
      <c r="B95" s="45"/>
      <c r="C95" s="45"/>
      <c r="D95" s="45"/>
      <c r="E95" s="45"/>
      <c r="F95" s="45"/>
      <c r="G95" s="29"/>
    </row>
    <row r="96" spans="2:7" ht="15.75">
      <c r="B96" s="45"/>
      <c r="C96" s="45"/>
      <c r="D96" s="45"/>
      <c r="E96" s="45"/>
      <c r="F96" s="45"/>
      <c r="G96" s="30"/>
    </row>
    <row r="97" spans="2:7">
      <c r="B97" s="45"/>
      <c r="C97" s="45"/>
      <c r="D97" s="45"/>
      <c r="E97" s="45"/>
      <c r="F97" s="45"/>
      <c r="G97" s="31"/>
    </row>
    <row r="98" spans="2:7" ht="15">
      <c r="B98" s="45"/>
      <c r="C98" s="45"/>
      <c r="D98" s="45"/>
      <c r="E98" s="45"/>
      <c r="F98" s="45"/>
      <c r="G98" s="32"/>
    </row>
    <row r="99" spans="2:7" ht="15">
      <c r="B99" s="45"/>
      <c r="C99" s="45"/>
      <c r="D99" s="45"/>
      <c r="E99" s="45"/>
      <c r="F99" s="45"/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">
      <c r="G103" s="27"/>
    </row>
    <row r="104" spans="2:7" ht="15.75">
      <c r="G104" s="25"/>
    </row>
    <row r="105" spans="2:7" ht="15">
      <c r="G105" s="27"/>
    </row>
    <row r="106" spans="2:7" ht="15">
      <c r="G106" s="27"/>
    </row>
    <row r="107" spans="2:7" ht="15">
      <c r="G107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zoomScaleNormal="100" workbookViewId="0">
      <selection activeCell="C28" sqref="C28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3" spans="2:7">
      <c r="B3" s="358" t="s">
        <v>146</v>
      </c>
      <c r="C3" s="358"/>
      <c r="D3" s="358"/>
      <c r="E3" s="358"/>
      <c r="F3" s="358"/>
      <c r="G3" s="358"/>
    </row>
    <row r="4" spans="2:7">
      <c r="B4" s="358"/>
      <c r="C4" s="358"/>
      <c r="D4" s="358"/>
      <c r="E4" s="358"/>
      <c r="F4" s="358"/>
      <c r="G4" s="358"/>
    </row>
    <row r="5" spans="2:7">
      <c r="B5" s="358"/>
      <c r="C5" s="358"/>
      <c r="D5" s="358"/>
      <c r="E5" s="358"/>
      <c r="F5" s="358"/>
      <c r="G5" s="358"/>
    </row>
    <row r="8" spans="2:7" ht="8.25" customHeight="1" thickBot="1"/>
    <row r="9" spans="2:7" ht="30" customHeight="1" thickBot="1">
      <c r="B9" s="366" t="s">
        <v>173</v>
      </c>
      <c r="C9" s="367"/>
      <c r="D9" s="367"/>
      <c r="E9" s="367"/>
      <c r="F9" s="367"/>
      <c r="G9" s="368"/>
    </row>
    <row r="10" spans="2:7">
      <c r="B10" s="39"/>
      <c r="C10" s="39"/>
      <c r="D10" s="39"/>
      <c r="E10" s="39"/>
      <c r="F10" s="39"/>
      <c r="G10" s="39"/>
    </row>
    <row r="11" spans="2:7" ht="40.5" customHeight="1">
      <c r="B11" s="136" t="s">
        <v>31</v>
      </c>
      <c r="C11" s="136" t="s">
        <v>111</v>
      </c>
    </row>
    <row r="12" spans="2:7" ht="27.95" customHeight="1">
      <c r="B12" s="40" t="s">
        <v>33</v>
      </c>
      <c r="C12" s="38">
        <v>3</v>
      </c>
    </row>
    <row r="13" spans="2:7" ht="27.95" customHeight="1">
      <c r="B13" s="40" t="s">
        <v>34</v>
      </c>
      <c r="C13" s="38">
        <v>1</v>
      </c>
    </row>
    <row r="14" spans="2:7" ht="27.95" customHeight="1">
      <c r="B14" s="40" t="s">
        <v>35</v>
      </c>
      <c r="C14" s="82">
        <v>4</v>
      </c>
    </row>
    <row r="15" spans="2:7" ht="27.95" customHeight="1">
      <c r="B15" s="40" t="s">
        <v>36</v>
      </c>
      <c r="C15" s="82">
        <v>4</v>
      </c>
    </row>
    <row r="16" spans="2:7" ht="27.95" customHeight="1">
      <c r="B16" s="40" t="s">
        <v>37</v>
      </c>
      <c r="C16" s="38">
        <v>2</v>
      </c>
    </row>
    <row r="17" spans="2:3" ht="27.95" customHeight="1">
      <c r="B17" s="40" t="s">
        <v>38</v>
      </c>
      <c r="C17" s="38">
        <v>0</v>
      </c>
    </row>
    <row r="18" spans="2:3" ht="27.95" customHeight="1">
      <c r="B18" s="40" t="s">
        <v>39</v>
      </c>
      <c r="C18" s="38">
        <v>0</v>
      </c>
    </row>
    <row r="19" spans="2:3" ht="27.95" customHeight="1">
      <c r="B19" s="40" t="s">
        <v>40</v>
      </c>
      <c r="C19" s="38">
        <v>2</v>
      </c>
    </row>
    <row r="20" spans="2:3" ht="27.95" customHeight="1">
      <c r="B20" s="40" t="s">
        <v>41</v>
      </c>
      <c r="C20" s="38">
        <v>0</v>
      </c>
    </row>
    <row r="21" spans="2:3" ht="27.95" customHeight="1">
      <c r="B21" s="40" t="s">
        <v>42</v>
      </c>
      <c r="C21" s="38">
        <v>0</v>
      </c>
    </row>
    <row r="22" spans="2:3" ht="27.95" customHeight="1">
      <c r="B22" s="40" t="s">
        <v>43</v>
      </c>
      <c r="C22" s="38">
        <v>1</v>
      </c>
    </row>
    <row r="23" spans="2:3" ht="27.95" customHeight="1">
      <c r="B23" s="40" t="s">
        <v>44</v>
      </c>
      <c r="C23" s="38">
        <v>0</v>
      </c>
    </row>
    <row r="24" spans="2:3" ht="27.95" customHeight="1">
      <c r="B24" s="40" t="s">
        <v>45</v>
      </c>
      <c r="C24" s="38">
        <v>1</v>
      </c>
    </row>
    <row r="25" spans="2:3" ht="27.95" customHeight="1">
      <c r="B25" s="40" t="s">
        <v>46</v>
      </c>
      <c r="C25" s="38">
        <v>1</v>
      </c>
    </row>
    <row r="26" spans="2:3" ht="27.95" customHeight="1">
      <c r="B26" s="40" t="s">
        <v>47</v>
      </c>
      <c r="C26" s="38">
        <v>0</v>
      </c>
    </row>
    <row r="27" spans="2:3" ht="27.95" customHeight="1">
      <c r="B27" s="40" t="s">
        <v>48</v>
      </c>
      <c r="C27" s="38">
        <v>0</v>
      </c>
    </row>
    <row r="28" spans="2:3" ht="27.95" customHeight="1">
      <c r="B28" s="40" t="s">
        <v>49</v>
      </c>
      <c r="C28" s="38">
        <v>0</v>
      </c>
    </row>
    <row r="29" spans="2:3" ht="27.95" customHeight="1">
      <c r="B29" s="40" t="s">
        <v>50</v>
      </c>
      <c r="C29" s="38">
        <v>1</v>
      </c>
    </row>
    <row r="30" spans="2:3" ht="27.95" customHeight="1">
      <c r="B30" s="40" t="s">
        <v>51</v>
      </c>
      <c r="C30" s="38">
        <v>2</v>
      </c>
    </row>
    <row r="31" spans="2:3" ht="27.95" customHeight="1">
      <c r="B31" s="40" t="s">
        <v>52</v>
      </c>
      <c r="C31" s="38">
        <v>2</v>
      </c>
    </row>
    <row r="32" spans="2:3" ht="27.95" customHeight="1">
      <c r="B32" s="40" t="s">
        <v>53</v>
      </c>
      <c r="C32" s="38">
        <v>3</v>
      </c>
    </row>
    <row r="33" spans="2:9" ht="27.95" customHeight="1">
      <c r="B33" s="40" t="s">
        <v>54</v>
      </c>
      <c r="C33" s="82">
        <v>5</v>
      </c>
    </row>
    <row r="34" spans="2:9" ht="27.95" customHeight="1">
      <c r="B34" s="40" t="s">
        <v>55</v>
      </c>
      <c r="C34" s="38">
        <v>3</v>
      </c>
    </row>
    <row r="35" spans="2:9" ht="27.95" customHeight="1">
      <c r="B35" s="41" t="s">
        <v>56</v>
      </c>
      <c r="C35" s="38">
        <v>3</v>
      </c>
    </row>
    <row r="36" spans="2:9" s="47" customFormat="1" ht="12.75" customHeight="1" thickBot="1">
      <c r="B36" s="183"/>
      <c r="C36" s="184"/>
    </row>
    <row r="37" spans="2:9" ht="27.95" customHeight="1" thickTop="1">
      <c r="B37" s="185" t="s">
        <v>5</v>
      </c>
      <c r="C37" s="207">
        <f>SUM(C12:C36)</f>
        <v>38</v>
      </c>
    </row>
    <row r="38" spans="2:9" ht="27.95" customHeight="1">
      <c r="B38" s="24"/>
      <c r="C38" s="25"/>
      <c r="D38" s="25"/>
      <c r="E38" s="25"/>
      <c r="F38" s="25"/>
      <c r="G38" s="27"/>
    </row>
    <row r="39" spans="2:9" ht="27.95" customHeight="1">
      <c r="B39" s="26"/>
      <c r="C39" s="27"/>
      <c r="D39" s="27"/>
      <c r="E39" s="27"/>
      <c r="F39" s="27"/>
      <c r="G39" s="27"/>
    </row>
    <row r="40" spans="2:9" ht="14.25" customHeight="1">
      <c r="B40" s="24"/>
      <c r="C40" s="24"/>
      <c r="D40" s="24"/>
      <c r="E40" s="25"/>
      <c r="F40" s="25"/>
      <c r="G40" s="27"/>
    </row>
    <row r="41" spans="2:9" ht="15" customHeight="1">
      <c r="B41" s="26"/>
      <c r="C41" s="27"/>
      <c r="D41" s="27"/>
      <c r="E41" s="27"/>
      <c r="F41" s="27"/>
      <c r="G41" s="27"/>
    </row>
    <row r="42" spans="2:9" ht="30.95" customHeight="1">
      <c r="B42" s="26"/>
      <c r="C42" s="27"/>
      <c r="D42" s="27"/>
      <c r="E42" s="27"/>
      <c r="F42" s="27"/>
      <c r="G42" s="27"/>
    </row>
    <row r="43" spans="2:9" ht="30.95" customHeight="1">
      <c r="B43" s="365" t="s">
        <v>174</v>
      </c>
      <c r="C43" s="365"/>
      <c r="D43" s="365"/>
      <c r="E43" s="365"/>
      <c r="F43" s="365"/>
      <c r="G43" s="365"/>
      <c r="H43" s="245"/>
      <c r="I43" s="245"/>
    </row>
    <row r="44" spans="2:9" ht="30.95" customHeight="1">
      <c r="B44" s="29"/>
      <c r="C44" s="29"/>
      <c r="D44" s="29"/>
      <c r="E44" s="29"/>
      <c r="F44" s="29"/>
      <c r="G44" s="27"/>
    </row>
    <row r="45" spans="2:9" ht="33" customHeight="1">
      <c r="B45" s="240" t="s">
        <v>58</v>
      </c>
      <c r="C45" s="241" t="s">
        <v>111</v>
      </c>
      <c r="D45" s="29"/>
      <c r="E45" s="29"/>
      <c r="F45" s="29"/>
      <c r="G45" s="27"/>
    </row>
    <row r="46" spans="2:9" ht="25.5" customHeight="1">
      <c r="B46" s="242" t="s">
        <v>114</v>
      </c>
      <c r="C46" s="243">
        <v>0</v>
      </c>
      <c r="D46" s="30"/>
      <c r="E46" s="30"/>
      <c r="F46" s="30"/>
      <c r="G46" s="27"/>
    </row>
    <row r="47" spans="2:9" ht="21.95" customHeight="1">
      <c r="B47" s="242" t="s">
        <v>59</v>
      </c>
      <c r="C47" s="186">
        <v>3</v>
      </c>
      <c r="D47" s="31"/>
      <c r="E47" s="31"/>
      <c r="F47" s="31"/>
      <c r="G47" s="27"/>
    </row>
    <row r="48" spans="2:9" ht="21.95" customHeight="1">
      <c r="B48" s="242" t="s">
        <v>60</v>
      </c>
      <c r="C48" s="187">
        <v>2</v>
      </c>
      <c r="D48" s="32"/>
      <c r="E48" s="32"/>
      <c r="F48" s="32"/>
      <c r="G48" s="27"/>
    </row>
    <row r="49" spans="2:7" ht="21.95" customHeight="1">
      <c r="B49" s="242" t="s">
        <v>61</v>
      </c>
      <c r="C49" s="187">
        <v>5</v>
      </c>
      <c r="D49" s="27"/>
      <c r="E49" s="27"/>
      <c r="F49" s="27"/>
      <c r="G49" s="27"/>
    </row>
    <row r="50" spans="2:7" ht="21.95" customHeight="1">
      <c r="B50" s="242" t="s">
        <v>62</v>
      </c>
      <c r="C50" s="187">
        <v>11</v>
      </c>
      <c r="D50" s="27"/>
      <c r="E50" s="27"/>
      <c r="F50" s="27"/>
      <c r="G50" s="27"/>
    </row>
    <row r="51" spans="2:7" ht="21.95" customHeight="1">
      <c r="B51" s="242" t="s">
        <v>63</v>
      </c>
      <c r="C51" s="188">
        <v>6</v>
      </c>
      <c r="D51" s="27"/>
      <c r="E51" s="27"/>
      <c r="F51" s="27"/>
      <c r="G51" s="27"/>
    </row>
    <row r="52" spans="2:7" ht="21.95" customHeight="1">
      <c r="B52" s="242" t="s">
        <v>64</v>
      </c>
      <c r="C52" s="186">
        <v>6</v>
      </c>
      <c r="D52" s="27"/>
      <c r="E52" s="27"/>
      <c r="F52" s="27"/>
      <c r="G52" s="27"/>
    </row>
    <row r="53" spans="2:7" ht="21.95" customHeight="1">
      <c r="B53" s="242" t="s">
        <v>65</v>
      </c>
      <c r="C53" s="186">
        <v>2</v>
      </c>
      <c r="D53" s="27"/>
      <c r="E53" s="27"/>
      <c r="F53" s="27"/>
      <c r="G53" s="27"/>
    </row>
    <row r="54" spans="2:7" ht="21.95" customHeight="1">
      <c r="B54" s="242" t="s">
        <v>66</v>
      </c>
      <c r="C54" s="186">
        <v>1</v>
      </c>
      <c r="D54" s="25"/>
      <c r="E54" s="25"/>
      <c r="F54" s="25"/>
      <c r="G54" s="27"/>
    </row>
    <row r="55" spans="2:7" ht="21.95" customHeight="1">
      <c r="B55" s="242" t="s">
        <v>67</v>
      </c>
      <c r="C55" s="186">
        <v>0</v>
      </c>
      <c r="D55" s="27"/>
      <c r="E55" s="27"/>
      <c r="F55" s="27"/>
      <c r="G55" s="27"/>
    </row>
    <row r="56" spans="2:7" ht="21.95" customHeight="1">
      <c r="B56" s="242" t="s">
        <v>68</v>
      </c>
      <c r="C56" s="186">
        <v>2</v>
      </c>
      <c r="D56" s="27"/>
      <c r="E56" s="27"/>
      <c r="F56" s="27"/>
      <c r="G56" s="27"/>
    </row>
    <row r="57" spans="2:7" ht="21.95" customHeight="1">
      <c r="B57" s="242" t="s">
        <v>69</v>
      </c>
      <c r="C57" s="186">
        <v>0</v>
      </c>
      <c r="D57" s="27"/>
      <c r="E57" s="27"/>
      <c r="F57" s="27"/>
      <c r="G57" s="27"/>
    </row>
    <row r="58" spans="2:7" ht="21.95" customHeight="1">
      <c r="B58" s="242" t="s">
        <v>70</v>
      </c>
      <c r="C58" s="186">
        <v>0</v>
      </c>
      <c r="D58" s="45"/>
      <c r="E58" s="45"/>
      <c r="F58" s="45"/>
      <c r="G58" s="27"/>
    </row>
    <row r="59" spans="2:7" ht="21.95" customHeight="1">
      <c r="B59" s="242" t="s">
        <v>71</v>
      </c>
      <c r="C59" s="186">
        <v>0</v>
      </c>
      <c r="D59" s="45"/>
      <c r="E59" s="45"/>
      <c r="F59" s="45"/>
      <c r="G59" s="27"/>
    </row>
    <row r="60" spans="2:7" ht="21.95" customHeight="1">
      <c r="B60" s="242" t="s">
        <v>72</v>
      </c>
      <c r="C60" s="186">
        <v>0</v>
      </c>
      <c r="D60" s="45"/>
      <c r="E60" s="45"/>
      <c r="F60" s="45"/>
      <c r="G60" s="27"/>
    </row>
    <row r="61" spans="2:7" ht="21.95" customHeight="1">
      <c r="B61" s="242" t="s">
        <v>73</v>
      </c>
      <c r="C61" s="186">
        <v>0</v>
      </c>
      <c r="D61" s="45"/>
      <c r="E61" s="45"/>
      <c r="F61" s="45"/>
      <c r="G61" s="27"/>
    </row>
    <row r="62" spans="2:7" ht="21.95" customHeight="1">
      <c r="B62" s="242" t="s">
        <v>107</v>
      </c>
      <c r="C62" s="186">
        <v>0</v>
      </c>
      <c r="D62" s="45"/>
      <c r="E62" s="45"/>
      <c r="F62" s="45"/>
      <c r="G62" s="27"/>
    </row>
    <row r="63" spans="2:7" ht="21.95" customHeight="1">
      <c r="B63" s="189" t="s">
        <v>5</v>
      </c>
      <c r="C63" s="190">
        <f>SUM(C46:C62)</f>
        <v>38</v>
      </c>
      <c r="D63" s="45"/>
      <c r="E63" s="45"/>
      <c r="F63" s="45"/>
      <c r="G63" s="27"/>
    </row>
    <row r="64" spans="2:7" ht="21.95" customHeight="1">
      <c r="B64" s="45"/>
      <c r="C64" s="45"/>
      <c r="D64" s="45"/>
      <c r="E64" s="45"/>
      <c r="F64" s="45"/>
      <c r="G64" s="27"/>
    </row>
    <row r="65" spans="2:7" ht="9.75" customHeight="1" thickBot="1">
      <c r="E65" s="45"/>
      <c r="F65" s="45"/>
      <c r="G65" s="27"/>
    </row>
    <row r="66" spans="2:7" ht="57" customHeight="1">
      <c r="B66" s="371" t="s">
        <v>118</v>
      </c>
      <c r="C66" s="372"/>
      <c r="D66" s="71"/>
      <c r="E66" s="45"/>
      <c r="F66" s="45"/>
      <c r="G66" s="27"/>
    </row>
    <row r="67" spans="2:7" ht="13.5" customHeight="1">
      <c r="B67" s="373" t="s">
        <v>160</v>
      </c>
      <c r="C67" s="373"/>
      <c r="D67" s="45"/>
      <c r="E67" s="45"/>
      <c r="F67" s="45"/>
      <c r="G67" s="27"/>
    </row>
    <row r="68" spans="2:7" ht="21.95" customHeight="1">
      <c r="B68" s="238" t="s">
        <v>119</v>
      </c>
      <c r="C68" s="239" t="s">
        <v>103</v>
      </c>
      <c r="D68" s="45"/>
      <c r="E68" s="45"/>
      <c r="F68" s="45"/>
      <c r="G68" s="27"/>
    </row>
    <row r="69" spans="2:7" ht="27" customHeight="1">
      <c r="B69" s="63" t="s">
        <v>101</v>
      </c>
      <c r="C69" s="64">
        <v>35</v>
      </c>
      <c r="D69" s="45"/>
      <c r="E69" s="45"/>
      <c r="F69" s="45"/>
      <c r="G69" s="27"/>
    </row>
    <row r="70" spans="2:7" ht="21.95" customHeight="1">
      <c r="B70" s="65" t="s">
        <v>102</v>
      </c>
      <c r="C70" s="66">
        <v>3</v>
      </c>
      <c r="D70" s="45"/>
      <c r="E70" s="45"/>
      <c r="F70" s="45"/>
      <c r="G70" s="27"/>
    </row>
    <row r="71" spans="2:7" ht="21.95" customHeight="1">
      <c r="E71" s="45"/>
      <c r="F71" s="45"/>
      <c r="G71" s="27"/>
    </row>
    <row r="72" spans="2:7" ht="15.75" thickBot="1">
      <c r="E72" s="45"/>
      <c r="F72" s="45"/>
      <c r="G72" s="27"/>
    </row>
    <row r="73" spans="2:7" ht="15.75" thickBot="1">
      <c r="B73" s="369" t="s">
        <v>106</v>
      </c>
      <c r="C73" s="370"/>
      <c r="E73" s="45"/>
      <c r="F73" s="45"/>
      <c r="G73" s="27"/>
    </row>
    <row r="74" spans="2:7" ht="15">
      <c r="B74" s="67" t="s">
        <v>14</v>
      </c>
      <c r="C74" s="68">
        <v>36</v>
      </c>
      <c r="D74" s="45"/>
      <c r="E74" s="45"/>
      <c r="F74" s="45"/>
      <c r="G74" s="27"/>
    </row>
    <row r="75" spans="2:7" ht="15.75" thickBot="1">
      <c r="B75" s="69" t="s">
        <v>15</v>
      </c>
      <c r="C75" s="70">
        <v>2</v>
      </c>
      <c r="D75" s="45"/>
      <c r="E75" s="45"/>
      <c r="F75" s="45"/>
      <c r="G75" s="27"/>
    </row>
    <row r="76" spans="2:7" ht="27.75" customHeight="1">
      <c r="D76" s="45"/>
      <c r="E76" s="45"/>
      <c r="F76" s="45"/>
      <c r="G76" s="27"/>
    </row>
    <row r="77" spans="2:7" ht="15">
      <c r="D77" s="45"/>
      <c r="E77" s="45"/>
      <c r="F77" s="45"/>
      <c r="G77" s="27"/>
    </row>
    <row r="78" spans="2:7" ht="15"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.75">
      <c r="B81" s="45"/>
      <c r="C81" s="45"/>
      <c r="D81" s="45"/>
      <c r="E81" s="45"/>
      <c r="F81" s="45"/>
      <c r="G81" s="46"/>
    </row>
    <row r="82" spans="2:7" ht="15.75">
      <c r="B82" s="45"/>
      <c r="C82" s="45"/>
      <c r="D82" s="45"/>
      <c r="E82" s="45"/>
      <c r="F82" s="45"/>
      <c r="G82" s="25"/>
    </row>
    <row r="83" spans="2:7" ht="15">
      <c r="B83" s="45"/>
      <c r="C83" s="45"/>
      <c r="D83" s="45"/>
      <c r="E83" s="45"/>
      <c r="F83" s="45"/>
      <c r="G83" s="27"/>
    </row>
    <row r="84" spans="2:7" ht="15.75">
      <c r="B84" s="45"/>
      <c r="C84" s="45"/>
      <c r="D84" s="45"/>
      <c r="E84" s="45"/>
      <c r="F84" s="45"/>
      <c r="G84" s="25"/>
    </row>
    <row r="85" spans="2:7" ht="15">
      <c r="B85" s="45"/>
      <c r="C85" s="45"/>
      <c r="D85" s="45"/>
      <c r="E85" s="45"/>
      <c r="F85" s="45"/>
      <c r="G85" s="27"/>
    </row>
    <row r="86" spans="2:7" ht="15">
      <c r="D86" s="45"/>
      <c r="E86" s="45"/>
      <c r="F86" s="45"/>
      <c r="G86" s="27"/>
    </row>
    <row r="87" spans="2:7" ht="15">
      <c r="D87" s="45"/>
      <c r="E87" s="45"/>
      <c r="F87" s="45"/>
      <c r="G87" s="27"/>
    </row>
    <row r="88" spans="2:7">
      <c r="D88" s="45"/>
      <c r="E88" s="45"/>
      <c r="F88" s="45"/>
      <c r="G88" s="29"/>
    </row>
    <row r="89" spans="2:7">
      <c r="D89" s="45"/>
      <c r="E89" s="45"/>
      <c r="F89" s="45"/>
      <c r="G89" s="29"/>
    </row>
    <row r="90" spans="2:7" ht="15.75">
      <c r="D90" s="45"/>
      <c r="E90" s="45"/>
      <c r="F90" s="45"/>
      <c r="G90" s="30"/>
    </row>
    <row r="91" spans="2:7">
      <c r="D91" s="45"/>
      <c r="E91" s="45"/>
      <c r="F91" s="45"/>
      <c r="G91" s="31"/>
    </row>
    <row r="92" spans="2:7" ht="15">
      <c r="D92" s="45"/>
      <c r="E92" s="45"/>
      <c r="F92" s="45"/>
      <c r="G92" s="32"/>
    </row>
    <row r="93" spans="2:7" ht="15">
      <c r="D93" s="45"/>
      <c r="E93" s="45"/>
      <c r="F93" s="45"/>
      <c r="G93" s="27"/>
    </row>
    <row r="94" spans="2:7" ht="15">
      <c r="G94" s="27"/>
    </row>
    <row r="95" spans="2:7" ht="15">
      <c r="G95" s="27"/>
    </row>
    <row r="96" spans="2:7" ht="15">
      <c r="G96" s="27"/>
    </row>
    <row r="97" spans="7:7" ht="15">
      <c r="G97" s="27"/>
    </row>
    <row r="98" spans="7:7" ht="15.75">
      <c r="G98" s="25"/>
    </row>
    <row r="99" spans="7:7" ht="15">
      <c r="G99" s="27"/>
    </row>
    <row r="100" spans="7:7" ht="15">
      <c r="G100" s="27"/>
    </row>
    <row r="101" spans="7:7" ht="15">
      <c r="G101" s="27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3" zoomScaleNormal="100" workbookViewId="0">
      <selection activeCell="C28" sqref="C28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3" spans="2:7" ht="26.25">
      <c r="B3" s="244" t="s">
        <v>147</v>
      </c>
      <c r="C3" s="244"/>
    </row>
    <row r="4" spans="2:7" ht="26.25">
      <c r="B4" s="244"/>
      <c r="C4" s="244"/>
    </row>
    <row r="5" spans="2:7" ht="12.75" customHeight="1">
      <c r="B5" s="244"/>
      <c r="C5" s="244"/>
      <c r="D5" s="255"/>
      <c r="E5" s="255"/>
      <c r="F5" s="255"/>
      <c r="G5" s="255"/>
    </row>
    <row r="6" spans="2:7" ht="12.75" customHeight="1">
      <c r="D6" s="255"/>
      <c r="E6" s="255"/>
      <c r="F6" s="255"/>
      <c r="G6" s="255"/>
    </row>
    <row r="7" spans="2:7" ht="12.75" hidden="1" customHeight="1">
      <c r="D7" s="255"/>
      <c r="E7" s="255"/>
      <c r="F7" s="255"/>
      <c r="G7" s="255"/>
    </row>
    <row r="8" spans="2:7" ht="1.5" hidden="1" customHeight="1"/>
    <row r="9" spans="2:7" ht="14.25" customHeight="1"/>
    <row r="10" spans="2:7" ht="3" customHeight="1">
      <c r="B10" s="107"/>
      <c r="C10" s="108"/>
    </row>
    <row r="11" spans="2:7" ht="36" customHeight="1">
      <c r="B11" s="246" t="s">
        <v>81</v>
      </c>
      <c r="C11" s="247" t="s">
        <v>82</v>
      </c>
    </row>
    <row r="12" spans="2:7" ht="27.95" customHeight="1">
      <c r="B12" s="48" t="s">
        <v>83</v>
      </c>
      <c r="C12" s="49">
        <v>526</v>
      </c>
    </row>
    <row r="13" spans="2:7" ht="27.95" customHeight="1">
      <c r="B13" s="48" t="s">
        <v>84</v>
      </c>
      <c r="C13" s="49">
        <v>453</v>
      </c>
    </row>
    <row r="14" spans="2:7" ht="27.95" customHeight="1">
      <c r="B14" s="48" t="s">
        <v>85</v>
      </c>
      <c r="C14" s="49">
        <v>464</v>
      </c>
    </row>
    <row r="15" spans="2:7" ht="27.95" customHeight="1">
      <c r="B15" s="48" t="s">
        <v>86</v>
      </c>
      <c r="C15" s="49">
        <v>0</v>
      </c>
    </row>
    <row r="16" spans="2:7" ht="27.95" customHeight="1">
      <c r="B16" s="48" t="s">
        <v>87</v>
      </c>
      <c r="C16" s="49">
        <v>150</v>
      </c>
    </row>
    <row r="17" spans="2:3" ht="27.95" customHeight="1" thickBot="1">
      <c r="B17" s="50" t="s">
        <v>88</v>
      </c>
      <c r="C17" s="51">
        <v>45</v>
      </c>
    </row>
    <row r="18" spans="2:3" ht="4.5" customHeight="1" thickBot="1">
      <c r="B18" s="158"/>
      <c r="C18" s="159"/>
    </row>
    <row r="19" spans="2:3" ht="33.75" customHeight="1" thickBot="1">
      <c r="B19" s="250" t="s">
        <v>100</v>
      </c>
      <c r="C19" s="251" t="s">
        <v>175</v>
      </c>
    </row>
    <row r="20" spans="2:3" ht="3.75" customHeight="1" thickBot="1">
      <c r="B20" s="160"/>
      <c r="C20" s="161"/>
    </row>
    <row r="21" spans="2:3" ht="27.95" customHeight="1">
      <c r="B21" s="52" t="s">
        <v>89</v>
      </c>
      <c r="C21" s="53" t="s">
        <v>82</v>
      </c>
    </row>
    <row r="22" spans="2:3" ht="27.95" customHeight="1">
      <c r="B22" s="48" t="s">
        <v>90</v>
      </c>
      <c r="C22" s="54">
        <v>578</v>
      </c>
    </row>
    <row r="23" spans="2:3" ht="27.95" customHeight="1">
      <c r="B23" s="48" t="s">
        <v>91</v>
      </c>
      <c r="C23" s="54">
        <v>0</v>
      </c>
    </row>
    <row r="24" spans="2:3" ht="27.95" customHeight="1">
      <c r="B24" s="59" t="s">
        <v>92</v>
      </c>
      <c r="C24" s="61">
        <v>67</v>
      </c>
    </row>
    <row r="25" spans="2:3" ht="27.95" customHeight="1">
      <c r="B25" s="60" t="s">
        <v>93</v>
      </c>
      <c r="C25" s="62">
        <v>0</v>
      </c>
    </row>
    <row r="26" spans="2:3" ht="27.95" customHeight="1">
      <c r="B26" s="60" t="s">
        <v>94</v>
      </c>
      <c r="C26" s="62">
        <v>7</v>
      </c>
    </row>
    <row r="27" spans="2:3" ht="27.95" customHeight="1">
      <c r="B27" s="60" t="s">
        <v>95</v>
      </c>
      <c r="C27" s="62">
        <v>1</v>
      </c>
    </row>
    <row r="28" spans="2:3" ht="27.95" customHeight="1">
      <c r="B28" s="60" t="s">
        <v>125</v>
      </c>
      <c r="C28" s="62">
        <v>0</v>
      </c>
    </row>
    <row r="29" spans="2:3" ht="32.25" customHeight="1" thickBot="1">
      <c r="B29" s="248"/>
      <c r="C29" s="249"/>
    </row>
    <row r="30" spans="2:3" ht="10.5" customHeight="1" thickBot="1">
      <c r="B30" s="162"/>
      <c r="C30" s="163"/>
    </row>
    <row r="31" spans="2:3" ht="22.5" customHeight="1" thickBot="1">
      <c r="B31" s="55" t="s">
        <v>112</v>
      </c>
      <c r="C31" s="56">
        <f>C22+C24+C26+C27+C28+C23+C25</f>
        <v>653</v>
      </c>
    </row>
    <row r="32" spans="2:3" ht="17.25" customHeight="1" thickBot="1">
      <c r="B32" s="164"/>
      <c r="C32" s="165"/>
    </row>
    <row r="33" spans="2:3" ht="25.5" customHeight="1" thickBot="1">
      <c r="B33" s="307" t="s">
        <v>153</v>
      </c>
      <c r="C33" s="252" t="s">
        <v>176</v>
      </c>
    </row>
    <row r="34" spans="2:3" ht="15.75" customHeight="1" thickBot="1">
      <c r="B34" s="166"/>
      <c r="C34" s="161"/>
    </row>
    <row r="35" spans="2:3" ht="19.5" customHeight="1">
      <c r="B35" s="253" t="s">
        <v>96</v>
      </c>
      <c r="C35" s="254" t="s">
        <v>17</v>
      </c>
    </row>
    <row r="36" spans="2:3" ht="27.95" customHeight="1">
      <c r="B36" s="48" t="s">
        <v>97</v>
      </c>
      <c r="C36" s="49">
        <v>117</v>
      </c>
    </row>
    <row r="37" spans="2:3" ht="25.5" customHeight="1">
      <c r="B37" s="48" t="s">
        <v>98</v>
      </c>
      <c r="C37" s="49">
        <v>147</v>
      </c>
    </row>
    <row r="38" spans="2:3" ht="24.75" customHeight="1" thickBot="1">
      <c r="B38" s="50" t="s">
        <v>99</v>
      </c>
      <c r="C38" s="51">
        <v>70</v>
      </c>
    </row>
    <row r="39" spans="2:3" ht="12.75" customHeight="1" thickBot="1">
      <c r="B39" s="162"/>
      <c r="C39" s="163"/>
    </row>
    <row r="40" spans="2:3" ht="30" customHeight="1" thickBot="1">
      <c r="B40" s="55" t="s">
        <v>5</v>
      </c>
      <c r="C40" s="167">
        <f>SUM(C36:C39)</f>
        <v>334</v>
      </c>
    </row>
    <row r="41" spans="2:3" ht="27.95" customHeight="1">
      <c r="B41" s="20"/>
      <c r="C41" s="21"/>
    </row>
    <row r="42" spans="2:3" ht="27.95" customHeight="1">
      <c r="B42" s="23"/>
      <c r="C42" s="22"/>
    </row>
    <row r="43" spans="2:3" ht="27.95" customHeight="1">
      <c r="B43" s="24"/>
      <c r="C43" s="24"/>
    </row>
    <row r="44" spans="2:3" ht="27.95" customHeight="1">
      <c r="B44" s="26"/>
      <c r="C44" s="27"/>
    </row>
    <row r="45" spans="2:3" ht="30.95" customHeight="1">
      <c r="B45" s="26"/>
      <c r="C45" s="27"/>
    </row>
    <row r="46" spans="2:3" ht="30.95" customHeight="1">
      <c r="B46" s="208"/>
      <c r="C46" s="27"/>
    </row>
    <row r="47" spans="2:3" ht="30.95" customHeight="1">
      <c r="B47" s="374"/>
      <c r="C47" s="374"/>
    </row>
    <row r="48" spans="2:3" ht="30.95" customHeight="1">
      <c r="B48" s="29"/>
      <c r="C48" s="29"/>
    </row>
    <row r="49" spans="2:3" ht="30.95" customHeight="1">
      <c r="B49" s="30"/>
      <c r="C49" s="30"/>
    </row>
    <row r="50" spans="2:3" ht="30.95" customHeight="1">
      <c r="B50" s="31"/>
      <c r="C50" s="31"/>
    </row>
    <row r="51" spans="2:3" ht="30.95" customHeight="1">
      <c r="B51" s="32"/>
      <c r="C51" s="32"/>
    </row>
    <row r="52" spans="2:3" ht="30.95" customHeight="1">
      <c r="B52" s="26"/>
      <c r="C52" s="27"/>
    </row>
    <row r="53" spans="2:3" ht="30.95" customHeight="1">
      <c r="B53" s="26"/>
      <c r="C53" s="27"/>
    </row>
    <row r="54" spans="2:3" ht="30.95" customHeight="1">
      <c r="B54" s="26"/>
      <c r="C54" s="27"/>
    </row>
    <row r="55" spans="2:3" ht="30.95" customHeight="1">
      <c r="B55" s="26"/>
      <c r="C55" s="27"/>
    </row>
    <row r="56" spans="2:3" ht="30.95" customHeight="1">
      <c r="B56" s="26"/>
      <c r="C56" s="27"/>
    </row>
    <row r="57" spans="2:3" ht="30.95" customHeight="1">
      <c r="B57" s="33"/>
      <c r="C57" s="25"/>
    </row>
    <row r="58" spans="2:3" ht="30.95" customHeight="1">
      <c r="B58" s="26"/>
      <c r="C58" s="27"/>
    </row>
    <row r="59" spans="2:3" ht="30.95" customHeight="1">
      <c r="B59" s="26"/>
      <c r="C59" s="27"/>
    </row>
    <row r="60" spans="2:3" ht="30.95" customHeight="1">
      <c r="B60" s="28"/>
      <c r="C60" s="27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zoomScale="75" zoomScaleNormal="50" zoomScaleSheetLayoutView="75" zoomScalePageLayoutView="75" workbookViewId="0">
      <selection activeCell="C28" sqref="C28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76" t="s">
        <v>148</v>
      </c>
      <c r="C4" s="376"/>
      <c r="D4" s="376"/>
      <c r="E4" s="376"/>
      <c r="F4" s="376"/>
      <c r="G4" s="376"/>
      <c r="H4" s="376"/>
      <c r="I4" s="376"/>
      <c r="J4" s="376"/>
      <c r="K4" s="376"/>
    </row>
    <row r="5" spans="2:16"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9" spans="2:16" ht="30.75" customHeigh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1" spans="2:16">
      <c r="B11" s="5"/>
      <c r="C11" s="5"/>
    </row>
    <row r="12" spans="2:16" ht="36" customHeight="1">
      <c r="B12" s="15" t="s">
        <v>0</v>
      </c>
      <c r="C12" s="109" t="s">
        <v>29</v>
      </c>
      <c r="E12" s="174">
        <v>100</v>
      </c>
    </row>
    <row r="13" spans="2:16" ht="36" customHeight="1">
      <c r="B13" s="168" t="s">
        <v>177</v>
      </c>
      <c r="C13" s="169">
        <v>418</v>
      </c>
    </row>
    <row r="14" spans="2:16" ht="30.95" customHeight="1">
      <c r="B14" s="170" t="s">
        <v>163</v>
      </c>
      <c r="C14" s="298">
        <v>406</v>
      </c>
    </row>
    <row r="15" spans="2:16" ht="12.75" customHeight="1" thickBot="1">
      <c r="B15" s="171"/>
      <c r="C15" s="169"/>
      <c r="D15" s="7"/>
    </row>
    <row r="16" spans="2:16" ht="60" customHeight="1" thickTop="1">
      <c r="B16" s="172" t="s">
        <v>20</v>
      </c>
      <c r="C16" s="173">
        <f>(C13*E12/C14)-100</f>
        <v>2.955665024630548</v>
      </c>
    </row>
    <row r="21" spans="2:3" ht="15.75" thickBot="1"/>
    <row r="22" spans="2:3">
      <c r="B22" s="84" t="s">
        <v>115</v>
      </c>
      <c r="C22" s="88">
        <v>195</v>
      </c>
    </row>
    <row r="23" spans="2:3">
      <c r="B23" s="85" t="s">
        <v>126</v>
      </c>
      <c r="C23" s="89">
        <v>223</v>
      </c>
    </row>
    <row r="24" spans="2:3">
      <c r="B24" s="85" t="s">
        <v>116</v>
      </c>
      <c r="C24" s="89"/>
    </row>
    <row r="25" spans="2:3" ht="15.75" thickBot="1">
      <c r="B25" s="86" t="s">
        <v>124</v>
      </c>
      <c r="C25" s="90"/>
    </row>
    <row r="26" spans="2:3">
      <c r="C26" s="9">
        <f>SUM(C22:C25)</f>
        <v>418</v>
      </c>
    </row>
    <row r="38" spans="1:11" ht="33.75" customHeight="1"/>
    <row r="44" spans="1:11">
      <c r="A44" s="375" t="s">
        <v>135</v>
      </c>
      <c r="B44" s="375"/>
      <c r="C44" s="375"/>
      <c r="D44" s="375"/>
      <c r="E44" s="375"/>
      <c r="F44" s="375"/>
      <c r="G44" s="375"/>
      <c r="H44" s="375"/>
    </row>
    <row r="45" spans="1:11">
      <c r="A45" s="375"/>
      <c r="B45" s="375"/>
      <c r="C45" s="375"/>
      <c r="D45" s="375"/>
      <c r="E45" s="375"/>
      <c r="F45" s="375"/>
      <c r="G45" s="375"/>
      <c r="H45" s="375"/>
    </row>
    <row r="46" spans="1:11">
      <c r="A46" s="375"/>
      <c r="B46" s="375"/>
      <c r="C46" s="375"/>
      <c r="D46" s="375"/>
      <c r="E46" s="375"/>
      <c r="F46" s="375"/>
      <c r="G46" s="375"/>
      <c r="H46" s="375"/>
    </row>
    <row r="48" spans="1:11" ht="15" customHeight="1">
      <c r="C48" s="256"/>
      <c r="D48" s="256"/>
      <c r="E48" s="256"/>
      <c r="F48" s="256"/>
      <c r="G48" s="256"/>
      <c r="H48" s="256"/>
      <c r="I48" s="256"/>
      <c r="J48" s="256"/>
      <c r="K48" s="256"/>
    </row>
    <row r="49" spans="2:11" ht="15" customHeight="1">
      <c r="C49" s="256"/>
      <c r="D49" s="256"/>
      <c r="E49" s="256"/>
      <c r="F49" s="256"/>
      <c r="G49" s="256"/>
      <c r="H49" s="256"/>
      <c r="I49" s="256"/>
      <c r="J49" s="256"/>
      <c r="K49" s="256"/>
    </row>
    <row r="50" spans="2:11" ht="15" customHeight="1">
      <c r="C50" s="256"/>
      <c r="D50" s="256"/>
      <c r="E50" s="256"/>
      <c r="F50" s="256"/>
      <c r="G50" s="256"/>
      <c r="H50" s="256"/>
      <c r="I50" s="256"/>
      <c r="J50" s="256"/>
      <c r="K50" s="256"/>
    </row>
    <row r="53" spans="2:11" ht="18">
      <c r="C53" s="209" t="s">
        <v>161</v>
      </c>
      <c r="F53" s="381" t="s">
        <v>159</v>
      </c>
      <c r="G53" s="381"/>
      <c r="H53" s="381"/>
    </row>
    <row r="54" spans="2:11" ht="15.75" thickBot="1">
      <c r="B54" s="386" t="s">
        <v>169</v>
      </c>
      <c r="C54" s="386"/>
    </row>
    <row r="55" spans="2:11" ht="18">
      <c r="B55" s="211" t="s">
        <v>136</v>
      </c>
      <c r="C55" s="212">
        <v>363</v>
      </c>
      <c r="F55" s="377" t="s">
        <v>157</v>
      </c>
      <c r="G55" s="378"/>
      <c r="H55" s="212"/>
    </row>
    <row r="56" spans="2:11" ht="18">
      <c r="B56" s="213"/>
      <c r="C56" s="214"/>
      <c r="F56" s="384"/>
      <c r="G56" s="385"/>
      <c r="H56" s="214"/>
    </row>
    <row r="57" spans="2:11" ht="18">
      <c r="B57" s="213" t="s">
        <v>137</v>
      </c>
      <c r="C57" s="214">
        <v>265</v>
      </c>
      <c r="F57" s="379" t="s">
        <v>158</v>
      </c>
      <c r="G57" s="380"/>
      <c r="H57" s="214">
        <v>7</v>
      </c>
    </row>
    <row r="58" spans="2:11" ht="18">
      <c r="B58" s="213"/>
      <c r="C58" s="214"/>
      <c r="F58" s="384"/>
      <c r="G58" s="385"/>
      <c r="H58" s="214"/>
    </row>
    <row r="59" spans="2:11" ht="18.75" thickBot="1">
      <c r="B59" s="215" t="s">
        <v>138</v>
      </c>
      <c r="C59" s="216">
        <v>29</v>
      </c>
      <c r="F59" s="382" t="s">
        <v>5</v>
      </c>
      <c r="G59" s="383"/>
      <c r="H59" s="216">
        <v>14</v>
      </c>
    </row>
    <row r="60" spans="2:11" ht="18">
      <c r="B60" s="209"/>
      <c r="C60" s="209"/>
    </row>
    <row r="61" spans="2:11">
      <c r="B61" s="376" t="s">
        <v>92</v>
      </c>
      <c r="C61" s="376"/>
      <c r="D61" s="376"/>
      <c r="E61" s="376"/>
      <c r="F61" s="376"/>
      <c r="G61" s="376"/>
      <c r="H61" s="376"/>
      <c r="I61" s="376"/>
    </row>
    <row r="62" spans="2:11" ht="15" customHeight="1">
      <c r="B62" s="376"/>
      <c r="C62" s="376"/>
      <c r="D62" s="376"/>
      <c r="E62" s="376"/>
      <c r="F62" s="376"/>
      <c r="G62" s="376"/>
      <c r="H62" s="376"/>
      <c r="I62" s="376"/>
      <c r="J62" s="256"/>
      <c r="K62" s="256"/>
    </row>
    <row r="63" spans="2:11" ht="15" customHeight="1">
      <c r="C63" s="256"/>
      <c r="D63" s="256"/>
      <c r="E63" s="256"/>
      <c r="F63" s="256"/>
      <c r="G63" s="256"/>
      <c r="H63" s="256"/>
      <c r="I63" s="256"/>
      <c r="J63" s="256"/>
      <c r="K63" s="256"/>
    </row>
    <row r="64" spans="2:11" ht="18">
      <c r="C64" s="218" t="s">
        <v>161</v>
      </c>
    </row>
    <row r="65" spans="2:3" ht="2.25" customHeight="1"/>
    <row r="66" spans="2:3" ht="18">
      <c r="B66" s="217" t="s">
        <v>92</v>
      </c>
      <c r="C66" s="210">
        <v>67</v>
      </c>
    </row>
    <row r="67" spans="2:3" ht="18">
      <c r="B67" s="217"/>
      <c r="C67" s="210"/>
    </row>
    <row r="68" spans="2:3" ht="36">
      <c r="B68" s="309" t="s">
        <v>139</v>
      </c>
      <c r="C68" s="210">
        <v>0</v>
      </c>
    </row>
    <row r="69" spans="2:3" ht="18">
      <c r="B69" s="217"/>
      <c r="C69" s="210"/>
    </row>
    <row r="70" spans="2:3" ht="18">
      <c r="B70" s="217" t="s">
        <v>140</v>
      </c>
      <c r="C70" s="210">
        <v>37</v>
      </c>
    </row>
    <row r="71" spans="2:3" ht="18">
      <c r="B71" s="217"/>
      <c r="C71" s="210"/>
    </row>
    <row r="72" spans="2:3" ht="18">
      <c r="B72" s="217" t="s">
        <v>141</v>
      </c>
      <c r="C72" s="210">
        <v>6</v>
      </c>
    </row>
    <row r="73" spans="2:3" ht="18">
      <c r="B73" s="217"/>
      <c r="C73" s="210"/>
    </row>
    <row r="74" spans="2:3" ht="18">
      <c r="B74" s="217" t="s">
        <v>157</v>
      </c>
      <c r="C74" s="210">
        <v>30</v>
      </c>
    </row>
    <row r="75" spans="2:3" ht="18">
      <c r="B75" s="217"/>
      <c r="C75" s="210"/>
    </row>
    <row r="76" spans="2:3" ht="18">
      <c r="B76" s="217" t="s">
        <v>168</v>
      </c>
      <c r="C76" s="210">
        <v>3</v>
      </c>
    </row>
    <row r="77" spans="2:3" ht="18">
      <c r="B77" s="217"/>
      <c r="C77" s="210"/>
    </row>
    <row r="78" spans="2:3" ht="18">
      <c r="B78" s="217" t="s">
        <v>138</v>
      </c>
      <c r="C78" s="210">
        <v>24</v>
      </c>
    </row>
    <row r="79" spans="2:3" ht="18">
      <c r="B79" s="217"/>
      <c r="C79" s="210"/>
    </row>
  </sheetData>
  <mergeCells count="10">
    <mergeCell ref="A44:H46"/>
    <mergeCell ref="B4:K5"/>
    <mergeCell ref="B61:I62"/>
    <mergeCell ref="F55:G55"/>
    <mergeCell ref="F57:G57"/>
    <mergeCell ref="F53:H53"/>
    <mergeCell ref="F59:G59"/>
    <mergeCell ref="F56:G56"/>
    <mergeCell ref="F58:G58"/>
    <mergeCell ref="B54:C54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8"/>
  <sheetViews>
    <sheetView showGridLines="0" view="pageLayout" zoomScaleNormal="100" workbookViewId="0">
      <selection activeCell="C28" sqref="C28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89" t="s">
        <v>151</v>
      </c>
      <c r="D4" s="389"/>
    </row>
    <row r="5" spans="3:4" ht="12.75" customHeight="1">
      <c r="C5" s="389"/>
      <c r="D5" s="389"/>
    </row>
    <row r="6" spans="3:4" ht="24.75" customHeight="1">
      <c r="C6" s="389"/>
      <c r="D6" s="389"/>
    </row>
    <row r="7" spans="3:4" hidden="1"/>
    <row r="9" spans="3:4" ht="13.5" thickBot="1"/>
    <row r="10" spans="3:4" ht="31.5" customHeight="1" thickBot="1">
      <c r="C10" s="387" t="s">
        <v>178</v>
      </c>
      <c r="D10" s="388"/>
    </row>
    <row r="11" spans="3:4" ht="15">
      <c r="C11" s="316" t="s">
        <v>104</v>
      </c>
      <c r="D11" s="282" t="s">
        <v>105</v>
      </c>
    </row>
    <row r="12" spans="3:4" ht="15.75">
      <c r="C12" s="283" t="s">
        <v>123</v>
      </c>
      <c r="D12" s="284"/>
    </row>
    <row r="13" spans="3:4" ht="15.75">
      <c r="C13" s="285" t="s">
        <v>183</v>
      </c>
      <c r="D13" s="335">
        <v>4</v>
      </c>
    </row>
    <row r="14" spans="3:4" ht="15.75">
      <c r="C14" s="287" t="s">
        <v>184</v>
      </c>
      <c r="D14" s="336">
        <v>4</v>
      </c>
    </row>
    <row r="15" spans="3:4" ht="15.75">
      <c r="C15" s="287" t="s">
        <v>185</v>
      </c>
      <c r="D15" s="336">
        <v>3</v>
      </c>
    </row>
    <row r="16" spans="3:4" ht="15.75">
      <c r="C16" s="287" t="s">
        <v>186</v>
      </c>
      <c r="D16" s="336">
        <v>2</v>
      </c>
    </row>
    <row r="17" spans="3:4" ht="15.75">
      <c r="C17" s="287" t="s">
        <v>187</v>
      </c>
      <c r="D17" s="336">
        <v>2</v>
      </c>
    </row>
    <row r="18" spans="3:4" ht="15.75">
      <c r="C18" s="287" t="s">
        <v>188</v>
      </c>
      <c r="D18" s="336">
        <v>2</v>
      </c>
    </row>
    <row r="19" spans="3:4" ht="15.75">
      <c r="C19" s="287" t="s">
        <v>189</v>
      </c>
      <c r="D19" s="336">
        <v>2</v>
      </c>
    </row>
    <row r="20" spans="3:4" ht="15.75">
      <c r="C20" s="308" t="s">
        <v>190</v>
      </c>
      <c r="D20" s="336">
        <v>2</v>
      </c>
    </row>
    <row r="21" spans="3:4" ht="15.75">
      <c r="C21" s="308" t="s">
        <v>186</v>
      </c>
      <c r="D21" s="336">
        <v>2</v>
      </c>
    </row>
    <row r="22" spans="3:4" ht="15">
      <c r="C22" s="287"/>
      <c r="D22" s="289"/>
    </row>
    <row r="23" spans="3:4" ht="15">
      <c r="C23" s="290" t="s">
        <v>154</v>
      </c>
      <c r="D23" s="288"/>
    </row>
    <row r="24" spans="3:4" ht="15">
      <c r="C24" s="308" t="s">
        <v>191</v>
      </c>
      <c r="D24" s="291">
        <v>2</v>
      </c>
    </row>
    <row r="25" spans="3:4" ht="15">
      <c r="C25" s="287"/>
      <c r="D25" s="284"/>
    </row>
    <row r="26" spans="3:4" ht="15">
      <c r="C26" s="290" t="s">
        <v>155</v>
      </c>
      <c r="D26" s="284"/>
    </row>
    <row r="27" spans="3:4" ht="15">
      <c r="C27" s="308" t="s">
        <v>192</v>
      </c>
      <c r="D27" s="284">
        <v>3</v>
      </c>
    </row>
    <row r="28" spans="3:4" ht="15">
      <c r="C28" s="287" t="s">
        <v>193</v>
      </c>
      <c r="D28" s="284">
        <v>3</v>
      </c>
    </row>
    <row r="29" spans="3:4" ht="15">
      <c r="C29" s="285" t="s">
        <v>194</v>
      </c>
      <c r="D29" s="286">
        <v>3</v>
      </c>
    </row>
    <row r="30" spans="3:4" ht="15">
      <c r="C30" s="287" t="s">
        <v>195</v>
      </c>
      <c r="D30" s="284">
        <v>2</v>
      </c>
    </row>
    <row r="31" spans="3:4" ht="15">
      <c r="C31" s="287" t="s">
        <v>196</v>
      </c>
      <c r="D31" s="284">
        <v>2</v>
      </c>
    </row>
    <row r="32" spans="3:4" ht="15">
      <c r="C32" s="287" t="s">
        <v>197</v>
      </c>
      <c r="D32" s="314">
        <v>2</v>
      </c>
    </row>
    <row r="33" spans="3:4" ht="15">
      <c r="C33" s="287" t="s">
        <v>198</v>
      </c>
      <c r="D33" s="314">
        <v>2</v>
      </c>
    </row>
    <row r="34" spans="3:4" ht="15">
      <c r="C34" s="287" t="s">
        <v>199</v>
      </c>
      <c r="D34" s="314">
        <v>2</v>
      </c>
    </row>
    <row r="35" spans="3:4" ht="15">
      <c r="C35" s="287" t="s">
        <v>200</v>
      </c>
      <c r="D35" s="314">
        <v>15</v>
      </c>
    </row>
    <row r="36" spans="3:4" ht="15">
      <c r="C36" s="313"/>
      <c r="D36" s="314"/>
    </row>
    <row r="37" spans="3:4" ht="15">
      <c r="C37" s="313"/>
      <c r="D37" s="284"/>
    </row>
    <row r="38" spans="3:4" ht="15">
      <c r="C38" s="287"/>
      <c r="D38" s="314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tabSelected="1" view="pageLayout" topLeftCell="A4" zoomScale="75" zoomScaleNormal="100" zoomScaleSheetLayoutView="75" zoomScalePageLayoutView="75" workbookViewId="0">
      <selection activeCell="A10" sqref="A10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90" t="s">
        <v>209</v>
      </c>
      <c r="B6" s="390"/>
      <c r="C6" s="390"/>
      <c r="D6" s="390"/>
      <c r="E6" s="390"/>
      <c r="F6" s="390"/>
      <c r="G6" s="390"/>
      <c r="H6" s="390"/>
      <c r="I6" s="390"/>
      <c r="J6" s="390"/>
    </row>
    <row r="7" spans="1:15">
      <c r="A7" s="390"/>
      <c r="B7" s="390"/>
      <c r="C7" s="390"/>
      <c r="D7" s="390"/>
      <c r="E7" s="390"/>
      <c r="F7" s="390"/>
      <c r="G7" s="390"/>
      <c r="H7" s="390"/>
      <c r="I7" s="390"/>
      <c r="J7" s="390"/>
    </row>
    <row r="8" spans="1:15">
      <c r="A8" s="390"/>
      <c r="B8" s="390"/>
      <c r="C8" s="390"/>
      <c r="D8" s="390"/>
      <c r="E8" s="390"/>
      <c r="F8" s="390"/>
      <c r="G8" s="390"/>
      <c r="H8" s="390"/>
      <c r="I8" s="390"/>
      <c r="J8" s="390"/>
    </row>
    <row r="9" spans="1:15" ht="30" customHeight="1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257"/>
      <c r="L9" s="257"/>
      <c r="M9" s="257"/>
      <c r="N9" s="257"/>
      <c r="O9" s="76"/>
    </row>
    <row r="11" spans="1:15">
      <c r="A11" s="11" t="s">
        <v>8</v>
      </c>
      <c r="B11" s="12"/>
      <c r="C11" s="12"/>
    </row>
    <row r="12" spans="1:15" ht="36" customHeight="1">
      <c r="A12" s="138" t="s">
        <v>0</v>
      </c>
      <c r="B12" s="224" t="s">
        <v>162</v>
      </c>
      <c r="C12" s="225" t="s">
        <v>170</v>
      </c>
    </row>
    <row r="13" spans="1:15" ht="30.95" customHeight="1">
      <c r="A13" s="139" t="s">
        <v>18</v>
      </c>
      <c r="B13" s="301">
        <v>578</v>
      </c>
      <c r="C13" s="142">
        <v>411</v>
      </c>
    </row>
    <row r="14" spans="1:15" ht="30.95" customHeight="1">
      <c r="A14" s="140" t="s">
        <v>19</v>
      </c>
      <c r="B14" s="301">
        <v>381</v>
      </c>
      <c r="C14" s="142">
        <v>427</v>
      </c>
    </row>
    <row r="15" spans="1:15" ht="23.25" customHeight="1">
      <c r="A15" s="140" t="s">
        <v>156</v>
      </c>
      <c r="B15" s="143"/>
      <c r="C15" s="142"/>
    </row>
    <row r="16" spans="1:15" ht="9" customHeight="1">
      <c r="A16" s="137"/>
      <c r="B16" s="144"/>
      <c r="C16" s="145"/>
    </row>
    <row r="17" spans="1:3" ht="30.95" customHeight="1">
      <c r="A17" s="141" t="s">
        <v>5</v>
      </c>
      <c r="B17" s="315">
        <f>B13+B14+B15</f>
        <v>959</v>
      </c>
      <c r="C17" s="315">
        <f>C13+C14+C15</f>
        <v>838</v>
      </c>
    </row>
    <row r="18" spans="1:3" ht="30.95" customHeight="1">
      <c r="A18" s="13"/>
      <c r="B18" s="14"/>
      <c r="C18" s="14"/>
    </row>
    <row r="19" spans="1:3" ht="30.95" customHeight="1">
      <c r="A19" s="13"/>
      <c r="B19" s="14"/>
      <c r="C19" s="14"/>
    </row>
    <row r="20" spans="1:3" ht="30.95" customHeight="1"/>
    <row r="21" spans="1:3" ht="30.95" customHeight="1" thickBot="1"/>
    <row r="22" spans="1:3" ht="30.95" customHeight="1" thickBot="1">
      <c r="A22" s="147" t="s">
        <v>130</v>
      </c>
      <c r="B22" s="148" t="s">
        <v>127</v>
      </c>
      <c r="C22" s="146" t="s">
        <v>128</v>
      </c>
    </row>
    <row r="23" spans="1:3" ht="30.95" customHeight="1" thickBot="1">
      <c r="A23" s="147" t="s">
        <v>129</v>
      </c>
      <c r="B23" s="148">
        <v>744</v>
      </c>
      <c r="C23" s="146">
        <v>94</v>
      </c>
    </row>
    <row r="24" spans="1:3" ht="30.95" customHeight="1" thickBot="1">
      <c r="A24" s="147" t="s">
        <v>5</v>
      </c>
      <c r="B24" s="391">
        <f>B23+C23</f>
        <v>838</v>
      </c>
      <c r="C24" s="392"/>
    </row>
    <row r="25" spans="1:3" ht="30.95" customHeight="1">
      <c r="A25" s="13"/>
      <c r="B25" s="14"/>
      <c r="C25" s="14"/>
    </row>
    <row r="26" spans="1:3" ht="30.95" customHeight="1">
      <c r="A26" s="13"/>
      <c r="B26" s="14"/>
      <c r="C26" s="14"/>
    </row>
    <row r="27" spans="1:3" ht="30.95" customHeight="1">
      <c r="A27" s="13"/>
      <c r="B27" s="14"/>
      <c r="C27" s="14"/>
    </row>
    <row r="28" spans="1:3" ht="4.5" customHeight="1">
      <c r="A28" s="13"/>
      <c r="B28" s="14"/>
      <c r="C28" s="14"/>
    </row>
    <row r="29" spans="1:3" ht="30.95" customHeight="1">
      <c r="A29" s="13"/>
      <c r="B29" s="14"/>
      <c r="C29" s="14"/>
    </row>
    <row r="30" spans="1:3" ht="30.95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1"/>
  <sheetViews>
    <sheetView showGridLines="0" view="pageLayout" zoomScaleNormal="100" workbookViewId="0">
      <selection activeCell="C28" sqref="C28"/>
    </sheetView>
  </sheetViews>
  <sheetFormatPr baseColWidth="10" defaultRowHeight="12.75"/>
  <cols>
    <col min="1" max="2" width="5.140625" customWidth="1"/>
    <col min="3" max="3" width="18.28515625" customWidth="1"/>
    <col min="4" max="4" width="14.42578125" customWidth="1"/>
    <col min="5" max="5" width="15.7109375" customWidth="1"/>
    <col min="6" max="6" width="13.7109375" customWidth="1"/>
    <col min="7" max="7" width="16.140625" customWidth="1"/>
    <col min="8" max="8" width="13.7109375" customWidth="1"/>
    <col min="9" max="9" width="11.7109375" customWidth="1"/>
    <col min="10" max="11" width="11" customWidth="1"/>
    <col min="12" max="12" width="15.42578125" customWidth="1"/>
  </cols>
  <sheetData>
    <row r="2" spans="3:14">
      <c r="C2" s="390" t="s">
        <v>179</v>
      </c>
      <c r="D2" s="390"/>
      <c r="E2" s="390"/>
      <c r="F2" s="390"/>
      <c r="G2" s="390"/>
      <c r="H2" s="390"/>
      <c r="I2" s="390"/>
      <c r="J2" s="390"/>
      <c r="K2" s="390"/>
      <c r="L2" s="390"/>
    </row>
    <row r="3" spans="3:14"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3:14" ht="12.75" customHeight="1"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3:14" ht="12.75" customHeight="1">
      <c r="D5" s="258"/>
      <c r="E5" s="258"/>
      <c r="F5" s="258"/>
      <c r="G5" s="258"/>
      <c r="H5" s="258"/>
      <c r="I5" s="258"/>
      <c r="J5" s="258"/>
      <c r="K5" s="258"/>
      <c r="L5" s="258"/>
    </row>
    <row r="6" spans="3:14" ht="12.75" customHeight="1">
      <c r="D6" s="258"/>
      <c r="E6" s="258"/>
      <c r="F6" s="258"/>
      <c r="G6" s="258"/>
      <c r="H6" s="258"/>
      <c r="I6" s="258"/>
      <c r="J6" s="258"/>
      <c r="K6" s="258"/>
      <c r="L6" s="258"/>
    </row>
    <row r="10" spans="3:14" ht="15.75" thickBot="1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3:14" s="79" customFormat="1" ht="33" customHeight="1" thickBot="1">
      <c r="C11" s="322" t="s">
        <v>29</v>
      </c>
      <c r="D11" s="320" t="s">
        <v>131</v>
      </c>
      <c r="E11" s="333" t="s">
        <v>132</v>
      </c>
      <c r="F11" s="334" t="s">
        <v>167</v>
      </c>
      <c r="G11" s="321" t="s">
        <v>164</v>
      </c>
      <c r="H11" s="334" t="s">
        <v>165</v>
      </c>
      <c r="I11" s="324" t="s">
        <v>166</v>
      </c>
      <c r="J11" s="334" t="s">
        <v>181</v>
      </c>
      <c r="K11" s="328" t="s">
        <v>182</v>
      </c>
      <c r="L11" s="299" t="s">
        <v>5</v>
      </c>
      <c r="M11" s="175"/>
      <c r="N11" s="175"/>
    </row>
    <row r="12" spans="3:14" ht="16.5" thickBot="1">
      <c r="C12" s="318" t="s">
        <v>133</v>
      </c>
      <c r="D12" s="329">
        <v>267</v>
      </c>
      <c r="E12" s="325"/>
      <c r="F12" s="329">
        <v>10</v>
      </c>
      <c r="G12" s="325">
        <v>8</v>
      </c>
      <c r="H12" s="329">
        <v>5</v>
      </c>
      <c r="I12" s="325">
        <v>1</v>
      </c>
      <c r="J12" s="329">
        <v>1</v>
      </c>
      <c r="K12" s="325">
        <v>8</v>
      </c>
      <c r="L12" s="310">
        <f>SUM(D12:K12)</f>
        <v>300</v>
      </c>
      <c r="M12" s="87"/>
      <c r="N12" s="87"/>
    </row>
    <row r="13" spans="3:14" ht="10.5" customHeight="1" thickBot="1">
      <c r="C13" s="319"/>
      <c r="D13" s="330"/>
      <c r="E13" s="326"/>
      <c r="F13" s="330"/>
      <c r="G13" s="326"/>
      <c r="H13" s="330"/>
      <c r="I13" s="326"/>
      <c r="J13" s="330"/>
      <c r="K13" s="326"/>
      <c r="L13" s="311"/>
      <c r="M13" s="87"/>
      <c r="N13" s="87"/>
    </row>
    <row r="14" spans="3:14" ht="16.5" thickBot="1">
      <c r="C14" s="319" t="s">
        <v>134</v>
      </c>
      <c r="D14" s="331">
        <v>21</v>
      </c>
      <c r="E14" s="327"/>
      <c r="F14" s="331"/>
      <c r="G14" s="327">
        <v>3</v>
      </c>
      <c r="H14" s="331"/>
      <c r="I14" s="327"/>
      <c r="J14" s="331"/>
      <c r="K14" s="327"/>
      <c r="L14" s="311">
        <f>SUM(D14:K14)</f>
        <v>24</v>
      </c>
      <c r="M14" s="87"/>
      <c r="N14" s="87"/>
    </row>
    <row r="15" spans="3:14" ht="6.75" customHeight="1" thickBot="1">
      <c r="C15" s="319"/>
      <c r="D15" s="332"/>
      <c r="E15" s="317"/>
      <c r="F15" s="332"/>
      <c r="G15" s="317"/>
      <c r="H15" s="332"/>
      <c r="I15" s="317"/>
      <c r="J15" s="332"/>
      <c r="K15" s="317"/>
      <c r="L15" s="311"/>
      <c r="M15" s="87"/>
      <c r="N15" s="87"/>
    </row>
    <row r="16" spans="3:14" ht="36" customHeight="1" thickBot="1">
      <c r="C16" s="323"/>
      <c r="D16" s="312">
        <f>SUM(D12:D15)</f>
        <v>288</v>
      </c>
      <c r="E16" s="312">
        <f t="shared" ref="E16:J16" si="0">SUM(E12:E15)</f>
        <v>0</v>
      </c>
      <c r="F16" s="312">
        <f t="shared" si="0"/>
        <v>10</v>
      </c>
      <c r="G16" s="312">
        <f t="shared" si="0"/>
        <v>11</v>
      </c>
      <c r="H16" s="312">
        <f t="shared" si="0"/>
        <v>5</v>
      </c>
      <c r="I16" s="312">
        <f t="shared" si="0"/>
        <v>1</v>
      </c>
      <c r="J16" s="312">
        <f t="shared" si="0"/>
        <v>1</v>
      </c>
      <c r="K16" s="312">
        <f>SUM(K12:K15)</f>
        <v>8</v>
      </c>
      <c r="L16" s="312">
        <f>SUM(D16:K16)</f>
        <v>324</v>
      </c>
      <c r="M16" s="87"/>
      <c r="N16" s="87"/>
    </row>
    <row r="17" spans="3:14" ht="15"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3:14" ht="15"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3:14" ht="15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3:14" ht="15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3:14" ht="15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3:14" ht="15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ht="15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3:14" ht="15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3:14" ht="15">
      <c r="M25" s="87"/>
      <c r="N25" s="87"/>
    </row>
    <row r="26" spans="3:14" ht="15">
      <c r="M26" s="87"/>
      <c r="N26" s="87"/>
    </row>
    <row r="41" spans="3:3" ht="15">
      <c r="C41" s="10"/>
    </row>
  </sheetData>
  <mergeCells count="1">
    <mergeCell ref="C2:L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view="pageLayout" zoomScaleNormal="100" workbookViewId="0">
      <selection activeCell="C28" sqref="C28"/>
    </sheetView>
  </sheetViews>
  <sheetFormatPr baseColWidth="10" defaultRowHeight="12.75"/>
  <cols>
    <col min="1" max="1" width="6.42578125" style="93" customWidth="1"/>
    <col min="2" max="2" width="17.140625" style="93" customWidth="1"/>
    <col min="3" max="3" width="16.5703125" style="93" hidden="1" customWidth="1"/>
    <col min="4" max="4" width="15.5703125" style="93" hidden="1" customWidth="1"/>
    <col min="5" max="5" width="10.42578125" style="93" customWidth="1"/>
    <col min="6" max="6" width="10.7109375" style="93" customWidth="1"/>
    <col min="7" max="7" width="11.42578125" style="93"/>
    <col min="8" max="8" width="5.7109375" style="94" customWidth="1"/>
    <col min="9" max="9" width="11.42578125" style="94"/>
    <col min="10" max="18" width="5.7109375" style="93" customWidth="1"/>
    <col min="19" max="16384" width="11.42578125" style="93"/>
  </cols>
  <sheetData>
    <row r="3" spans="2:12">
      <c r="B3" s="357" t="s">
        <v>150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2:12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2:12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6" spans="2:12" ht="13.5" customHeight="1">
      <c r="B6" s="92"/>
    </row>
    <row r="7" spans="2:12" ht="18.75" customHeight="1" thickBot="1">
      <c r="B7" s="397"/>
      <c r="C7" s="397"/>
      <c r="D7" s="397"/>
      <c r="E7" s="397"/>
      <c r="F7" s="397"/>
      <c r="G7" s="397"/>
      <c r="H7" s="95"/>
      <c r="I7" s="95"/>
    </row>
    <row r="8" spans="2:12" ht="22.5" customHeight="1" thickBot="1">
      <c r="B8" s="398" t="s">
        <v>180</v>
      </c>
      <c r="C8" s="399"/>
      <c r="D8" s="399"/>
      <c r="E8" s="399"/>
      <c r="F8" s="399"/>
      <c r="G8" s="400"/>
      <c r="H8" s="96"/>
      <c r="I8" s="96"/>
    </row>
    <row r="9" spans="2:12" ht="3" customHeight="1" thickBot="1">
      <c r="B9" s="104"/>
      <c r="C9" s="105"/>
      <c r="D9" s="105"/>
      <c r="E9" s="105"/>
      <c r="F9" s="105"/>
      <c r="G9" s="106"/>
      <c r="H9" s="97"/>
      <c r="I9" s="97"/>
    </row>
    <row r="10" spans="2:12" s="94" customFormat="1" ht="26.25" customHeight="1" thickBot="1">
      <c r="B10" s="394" t="s">
        <v>27</v>
      </c>
      <c r="C10" s="395"/>
      <c r="D10" s="395"/>
      <c r="E10" s="395"/>
      <c r="F10" s="395"/>
      <c r="G10" s="396"/>
      <c r="H10" s="74"/>
      <c r="I10" s="74"/>
    </row>
    <row r="11" spans="2:12" ht="31.5" customHeight="1" thickBot="1">
      <c r="B11" s="176" t="s">
        <v>29</v>
      </c>
      <c r="C11" s="259" t="s">
        <v>23</v>
      </c>
      <c r="D11" s="260" t="s">
        <v>108</v>
      </c>
      <c r="E11" s="260" t="s">
        <v>25</v>
      </c>
      <c r="F11" s="261" t="s">
        <v>26</v>
      </c>
      <c r="G11" s="262" t="s">
        <v>5</v>
      </c>
      <c r="H11" s="17"/>
      <c r="I11" s="17"/>
    </row>
    <row r="12" spans="2:12" ht="24" customHeight="1">
      <c r="B12" s="263" t="s">
        <v>21</v>
      </c>
      <c r="C12" s="264"/>
      <c r="D12" s="264"/>
      <c r="E12" s="264">
        <v>7</v>
      </c>
      <c r="F12" s="264">
        <v>5</v>
      </c>
      <c r="G12" s="265">
        <f>Tabla8[[#This Row],[JUZGADO IV]]+Tabla8[[#This Row],[JUZGADO III]]+Tabla8[[#This Row],[COLEGIADO]]+Tabla8[[#This Row],[ASUNTOS INTERNOS]]</f>
        <v>12</v>
      </c>
      <c r="H12" s="97"/>
      <c r="I12" s="97"/>
    </row>
    <row r="13" spans="2:12" ht="24" customHeight="1">
      <c r="B13" s="266" t="s">
        <v>22</v>
      </c>
      <c r="C13" s="267"/>
      <c r="D13" s="267"/>
      <c r="E13" s="267">
        <v>1</v>
      </c>
      <c r="F13" s="267">
        <v>1</v>
      </c>
      <c r="G13" s="268">
        <f>Tabla8[[#This Row],[JUZGADO IV]]+Tabla8[[#This Row],[JUZGADO III]]+Tabla8[[#This Row],[ASUNTOS INTERNOS]]</f>
        <v>2</v>
      </c>
      <c r="H13" s="97"/>
      <c r="I13" s="97"/>
    </row>
    <row r="14" spans="2:12" ht="12" customHeight="1" thickBot="1">
      <c r="B14" s="269"/>
      <c r="C14" s="98"/>
      <c r="D14" s="98"/>
      <c r="E14" s="98"/>
      <c r="F14" s="98"/>
      <c r="G14" s="270"/>
      <c r="H14" s="97"/>
      <c r="I14" s="97"/>
    </row>
    <row r="15" spans="2:12" ht="24" customHeight="1">
      <c r="B15" s="294" t="s">
        <v>121</v>
      </c>
      <c r="C15" s="295" t="e">
        <f>C12+#REF!+C13</f>
        <v>#REF!</v>
      </c>
      <c r="D15" s="295" t="e">
        <f>D12+#REF!+D13</f>
        <v>#REF!</v>
      </c>
      <c r="E15" s="295">
        <f>E12+E13</f>
        <v>8</v>
      </c>
      <c r="F15" s="295">
        <f>F12+F13</f>
        <v>6</v>
      </c>
      <c r="G15" s="295">
        <f>G12+G13</f>
        <v>14</v>
      </c>
      <c r="H15" s="97"/>
      <c r="I15" s="97"/>
    </row>
    <row r="16" spans="2:12" ht="13.5" thickBot="1">
      <c r="B16" s="92"/>
    </row>
    <row r="17" spans="2:9" ht="22.5" customHeight="1" thickBot="1">
      <c r="B17" s="394" t="s">
        <v>28</v>
      </c>
      <c r="C17" s="395"/>
      <c r="D17" s="395"/>
      <c r="E17" s="395"/>
      <c r="F17" s="395"/>
      <c r="G17" s="396"/>
      <c r="H17" s="74"/>
      <c r="I17" s="74"/>
    </row>
    <row r="18" spans="2:9" ht="32.25" customHeight="1" thickBot="1">
      <c r="B18" s="271" t="s">
        <v>29</v>
      </c>
      <c r="C18" s="272" t="s">
        <v>23</v>
      </c>
      <c r="D18" s="273" t="s">
        <v>24</v>
      </c>
      <c r="E18" s="273" t="s">
        <v>25</v>
      </c>
      <c r="F18" s="274" t="s">
        <v>26</v>
      </c>
      <c r="G18" s="275" t="s">
        <v>5</v>
      </c>
      <c r="H18" s="17"/>
      <c r="I18" s="17"/>
    </row>
    <row r="19" spans="2:9" ht="0.75" customHeight="1" thickBot="1">
      <c r="B19" s="276"/>
      <c r="C19" s="98">
        <v>0</v>
      </c>
      <c r="D19" s="98"/>
      <c r="E19" s="98">
        <f t="shared" ref="E19" si="0">E16+E17</f>
        <v>0</v>
      </c>
      <c r="F19" s="98"/>
      <c r="G19" s="277">
        <f>Tabla9[[#This Row],[JUZGADO IV]]+Tabla9[[#This Row],[JUZGADO III]]+Tabla9[[#This Row],[JUZGADO I]]+Tabla9[[#This Row],[ASUNTOS INTERNOS]]</f>
        <v>0</v>
      </c>
    </row>
    <row r="20" spans="2:9" ht="24" customHeight="1">
      <c r="B20" s="278" t="s">
        <v>21</v>
      </c>
      <c r="C20" s="264"/>
      <c r="D20" s="264"/>
      <c r="E20" s="264">
        <v>4</v>
      </c>
      <c r="F20" s="264">
        <v>0</v>
      </c>
      <c r="G20" s="279">
        <f>Tabla9[[#This Row],[JUZGADO IV]]+Tabla9[[#This Row],[JUZGADO III]]+Tabla9[[#This Row],[JUZGADO I]]+Tabla9[[#This Row],[ASUNTOS INTERNOS]]</f>
        <v>4</v>
      </c>
      <c r="H20" s="97"/>
      <c r="I20" s="97"/>
    </row>
    <row r="21" spans="2:9" ht="24" customHeight="1">
      <c r="B21" s="280" t="s">
        <v>22</v>
      </c>
      <c r="C21" s="267"/>
      <c r="D21" s="267"/>
      <c r="E21" s="267">
        <v>1</v>
      </c>
      <c r="F21" s="267">
        <v>2</v>
      </c>
      <c r="G21" s="281">
        <f>Tabla9[[#This Row],[JUZGADO IV]]+Tabla9[[#This Row],[JUZGADO III]]+Tabla9[[#This Row],[JUZGADO I]]+Tabla9[[#This Row],[ASUNTOS INTERNOS]]</f>
        <v>3</v>
      </c>
      <c r="H21" s="97"/>
      <c r="I21" s="97"/>
    </row>
    <row r="22" spans="2:9" ht="7.5" customHeight="1" thickBot="1">
      <c r="G22" s="99"/>
    </row>
    <row r="23" spans="2:9" ht="24" customHeight="1" thickBot="1">
      <c r="B23" s="292" t="s">
        <v>122</v>
      </c>
      <c r="C23" s="293" t="e">
        <f>C20+#REF!+C21</f>
        <v>#REF!</v>
      </c>
      <c r="D23" s="293" t="e">
        <f>D20+#REF!+D21</f>
        <v>#REF!</v>
      </c>
      <c r="E23" s="293">
        <f>E20+E21</f>
        <v>5</v>
      </c>
      <c r="F23" s="293">
        <f>F20+F21</f>
        <v>2</v>
      </c>
      <c r="G23" s="293">
        <f>G20+G21</f>
        <v>7</v>
      </c>
      <c r="H23" s="97"/>
      <c r="I23" s="97"/>
    </row>
    <row r="24" spans="2:9" ht="7.5" customHeight="1"/>
    <row r="25" spans="2:9" hidden="1"/>
    <row r="30" spans="2:9" s="101" customFormat="1">
      <c r="B30" s="100"/>
      <c r="C30" s="100"/>
      <c r="D30" s="100"/>
      <c r="H30" s="102"/>
      <c r="I30" s="102"/>
    </row>
    <row r="31" spans="2:9" s="101" customFormat="1">
      <c r="B31" s="100"/>
      <c r="C31" s="393"/>
      <c r="D31" s="393"/>
      <c r="E31" s="393"/>
      <c r="H31" s="102"/>
      <c r="I31" s="102"/>
    </row>
    <row r="32" spans="2:9" s="101" customFormat="1">
      <c r="B32" s="100"/>
      <c r="C32" s="100"/>
      <c r="D32" s="100"/>
      <c r="E32" s="103"/>
      <c r="H32" s="102"/>
      <c r="I32" s="102"/>
    </row>
    <row r="33" spans="2:9" s="101" customFormat="1">
      <c r="B33" s="100"/>
      <c r="C33" s="100"/>
      <c r="D33" s="100"/>
      <c r="H33" s="102"/>
      <c r="I33" s="102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topLeftCell="A4" zoomScaleNormal="100" workbookViewId="0">
      <selection activeCell="C28" sqref="C28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57" t="s">
        <v>149</v>
      </c>
      <c r="C3" s="357"/>
      <c r="D3" s="357"/>
      <c r="E3" s="357"/>
      <c r="F3" s="357"/>
      <c r="G3" s="357"/>
      <c r="H3" s="357"/>
      <c r="I3" s="357"/>
    </row>
    <row r="4" spans="2:13">
      <c r="B4" s="357"/>
      <c r="C4" s="357"/>
      <c r="D4" s="357"/>
      <c r="E4" s="357"/>
      <c r="F4" s="357"/>
      <c r="G4" s="357"/>
      <c r="H4" s="357"/>
      <c r="I4" s="357"/>
    </row>
    <row r="5" spans="2:13">
      <c r="B5" s="357"/>
      <c r="C5" s="357"/>
      <c r="D5" s="357"/>
      <c r="E5" s="357"/>
      <c r="F5" s="357"/>
      <c r="G5" s="357"/>
      <c r="H5" s="357"/>
      <c r="I5" s="357"/>
    </row>
    <row r="6" spans="2:13" ht="12.75" customHeight="1">
      <c r="C6" s="258"/>
      <c r="D6" s="258"/>
      <c r="E6" s="258"/>
      <c r="F6" s="258"/>
      <c r="G6" s="258"/>
      <c r="H6" s="258"/>
      <c r="I6" s="258"/>
    </row>
    <row r="7" spans="2:13" ht="12.75" customHeight="1">
      <c r="C7" s="258"/>
      <c r="D7" s="258"/>
      <c r="E7" s="258"/>
      <c r="F7" s="258"/>
      <c r="G7" s="258"/>
      <c r="H7" s="258"/>
      <c r="I7" s="258"/>
    </row>
    <row r="9" spans="2:13" ht="13.5" thickBot="1"/>
    <row r="10" spans="2:13" s="77" customFormat="1" ht="24.75" customHeight="1" thickBot="1">
      <c r="C10" s="398" t="s">
        <v>180</v>
      </c>
      <c r="D10" s="400"/>
      <c r="E10" s="121"/>
      <c r="F10" s="121"/>
      <c r="H10" s="401"/>
      <c r="I10" s="401"/>
      <c r="J10" s="401"/>
      <c r="K10" s="401"/>
      <c r="L10" s="401"/>
      <c r="M10" s="401"/>
    </row>
    <row r="11" spans="2:13" ht="24" customHeight="1" thickBot="1">
      <c r="C11" s="296" t="s">
        <v>27</v>
      </c>
      <c r="D11" s="297" t="s">
        <v>28</v>
      </c>
      <c r="H11" s="110"/>
      <c r="I11" s="110"/>
      <c r="J11" s="110"/>
      <c r="K11" s="110"/>
      <c r="L11" s="110"/>
      <c r="M11" s="110"/>
    </row>
    <row r="12" spans="2:13" ht="18">
      <c r="B12" s="304" t="s">
        <v>30</v>
      </c>
      <c r="C12" s="116"/>
      <c r="D12" s="113"/>
      <c r="H12" s="110"/>
      <c r="I12" s="110"/>
      <c r="J12" s="110"/>
      <c r="K12" s="110"/>
      <c r="L12" s="110"/>
      <c r="M12" s="110"/>
    </row>
    <row r="13" spans="2:13" ht="8.25" customHeight="1">
      <c r="B13" s="305"/>
      <c r="C13" s="117"/>
      <c r="D13" s="114"/>
      <c r="H13" s="111"/>
      <c r="I13" s="112"/>
      <c r="J13" s="110"/>
      <c r="K13" s="110"/>
      <c r="L13" s="110"/>
      <c r="M13" s="110"/>
    </row>
    <row r="14" spans="2:13" ht="18">
      <c r="B14" s="305" t="s">
        <v>109</v>
      </c>
      <c r="C14" s="117"/>
      <c r="D14" s="114">
        <v>2</v>
      </c>
      <c r="H14" s="111"/>
      <c r="I14" s="112"/>
      <c r="J14" s="110"/>
      <c r="K14" s="110"/>
      <c r="L14" s="110"/>
      <c r="M14" s="110"/>
    </row>
    <row r="15" spans="2:13" ht="9" customHeight="1">
      <c r="B15" s="305"/>
      <c r="C15" s="117"/>
      <c r="D15" s="114"/>
      <c r="H15" s="111"/>
      <c r="I15" s="112"/>
      <c r="J15" s="110"/>
      <c r="K15" s="110"/>
      <c r="L15" s="110"/>
      <c r="M15" s="110"/>
    </row>
    <row r="16" spans="2:13" ht="18">
      <c r="B16" s="305" t="s">
        <v>22</v>
      </c>
      <c r="C16" s="117"/>
      <c r="D16" s="114"/>
      <c r="H16" s="111"/>
      <c r="I16" s="112"/>
      <c r="J16" s="110"/>
      <c r="K16" s="110"/>
      <c r="L16" s="110"/>
      <c r="M16" s="110"/>
    </row>
    <row r="17" spans="2:13" ht="3.75" customHeight="1">
      <c r="B17" s="306"/>
      <c r="C17" s="149"/>
      <c r="D17" s="150"/>
      <c r="H17" s="111"/>
      <c r="I17" s="112"/>
      <c r="J17" s="110"/>
      <c r="K17" s="110"/>
      <c r="L17" s="110"/>
      <c r="M17" s="110"/>
    </row>
    <row r="18" spans="2:13" ht="30.75">
      <c r="B18" s="306" t="s">
        <v>152</v>
      </c>
      <c r="C18" s="149"/>
      <c r="D18" s="150"/>
      <c r="H18" s="111"/>
      <c r="I18" s="112"/>
      <c r="J18" s="110"/>
      <c r="K18" s="110"/>
      <c r="L18" s="110"/>
      <c r="M18" s="110"/>
    </row>
    <row r="19" spans="2:13" ht="9.75" customHeight="1" thickBot="1">
      <c r="B19" s="78"/>
      <c r="C19" s="118"/>
      <c r="D19" s="115"/>
      <c r="H19" s="111"/>
      <c r="I19" s="112"/>
      <c r="J19" s="110"/>
      <c r="K19" s="110"/>
      <c r="L19" s="110"/>
      <c r="M19" s="110"/>
    </row>
    <row r="20" spans="2:13" ht="16.5" thickBot="1">
      <c r="B20" s="16" t="s">
        <v>5</v>
      </c>
      <c r="C20" s="119">
        <f>SUM(C12:C19)</f>
        <v>0</v>
      </c>
      <c r="D20" s="120">
        <f>SUM(D12:D19)</f>
        <v>2</v>
      </c>
      <c r="H20" s="110"/>
      <c r="I20" s="112"/>
      <c r="J20" s="110"/>
      <c r="K20" s="110"/>
      <c r="L20" s="110"/>
      <c r="M20" s="110"/>
    </row>
    <row r="21" spans="2:13" ht="15.75">
      <c r="C21" s="79"/>
      <c r="H21" s="110"/>
      <c r="I21" s="112"/>
      <c r="J21" s="110"/>
      <c r="K21" s="110"/>
      <c r="L21" s="110"/>
      <c r="M21" s="110"/>
    </row>
    <row r="22" spans="2:13">
      <c r="H22" s="110"/>
      <c r="I22" s="110"/>
      <c r="J22" s="110"/>
      <c r="K22" s="110"/>
      <c r="L22" s="110"/>
      <c r="M22" s="110"/>
    </row>
    <row r="23" spans="2:13" ht="15.75">
      <c r="C23" s="80"/>
      <c r="H23" s="110"/>
      <c r="I23" s="112"/>
      <c r="J23" s="110"/>
      <c r="K23" s="110"/>
      <c r="L23" s="110"/>
      <c r="M23" s="110"/>
    </row>
    <row r="24" spans="2:13">
      <c r="H24" s="110"/>
      <c r="I24" s="110"/>
      <c r="J24" s="110"/>
      <c r="K24" s="110"/>
      <c r="L24" s="110"/>
      <c r="M24" s="110"/>
    </row>
    <row r="28" spans="2:13" ht="21.75" customHeight="1"/>
    <row r="29" spans="2:13" hidden="1"/>
    <row r="30" spans="2:13" hidden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BB11-55A5-48B7-9128-2370E4BB293B}">
  <dimension ref="C2:L43"/>
  <sheetViews>
    <sheetView showGridLines="0" view="pageLayout" zoomScaleNormal="100" workbookViewId="0">
      <selection activeCell="G30" sqref="G30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1.28515625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>
      <c r="C2" s="390" t="s">
        <v>201</v>
      </c>
      <c r="D2" s="390"/>
      <c r="E2" s="390"/>
      <c r="F2" s="390"/>
      <c r="G2" s="390"/>
      <c r="H2" s="390"/>
      <c r="I2" s="390"/>
      <c r="J2" s="390"/>
    </row>
    <row r="3" spans="3:12">
      <c r="C3" s="390"/>
      <c r="D3" s="390"/>
      <c r="E3" s="390"/>
      <c r="F3" s="390"/>
      <c r="G3" s="390"/>
      <c r="H3" s="390"/>
      <c r="I3" s="390"/>
      <c r="J3" s="390"/>
    </row>
    <row r="4" spans="3:12" ht="12.75" customHeight="1">
      <c r="C4" s="390"/>
      <c r="D4" s="390"/>
      <c r="E4" s="390"/>
      <c r="F4" s="390"/>
      <c r="G4" s="390"/>
      <c r="H4" s="390"/>
      <c r="I4" s="390"/>
      <c r="J4" s="390"/>
    </row>
    <row r="5" spans="3:12" ht="12.75" customHeight="1">
      <c r="D5" s="258"/>
      <c r="E5" s="258"/>
      <c r="F5" s="258"/>
      <c r="G5" s="258"/>
      <c r="H5" s="258"/>
      <c r="I5" s="258"/>
      <c r="J5" s="258"/>
    </row>
    <row r="6" spans="3:12" ht="12.75" customHeight="1">
      <c r="D6" s="258"/>
      <c r="E6" s="258"/>
      <c r="F6" s="258"/>
      <c r="G6" s="258"/>
      <c r="H6" s="258"/>
      <c r="I6" s="258"/>
      <c r="J6" s="258"/>
    </row>
    <row r="9" spans="3:12" ht="15.75" thickBot="1"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3:12" s="79" customFormat="1" ht="33" customHeight="1" thickBot="1">
      <c r="C10" s="337" t="s">
        <v>29</v>
      </c>
      <c r="D10" s="338" t="s">
        <v>202</v>
      </c>
      <c r="E10" s="175"/>
      <c r="F10" s="175"/>
    </row>
    <row r="11" spans="3:12" ht="15.75">
      <c r="C11" s="339" t="s">
        <v>203</v>
      </c>
      <c r="D11" s="340">
        <v>848</v>
      </c>
      <c r="E11" s="87"/>
      <c r="F11" s="87"/>
    </row>
    <row r="12" spans="3:12" ht="10.5" customHeight="1">
      <c r="C12" s="341"/>
      <c r="D12" s="342"/>
      <c r="E12" s="87"/>
      <c r="F12" s="87"/>
    </row>
    <row r="13" spans="3:12" ht="15.75">
      <c r="C13" s="341" t="s">
        <v>204</v>
      </c>
      <c r="D13" s="342">
        <v>728</v>
      </c>
      <c r="E13" s="87"/>
      <c r="F13" s="87"/>
    </row>
    <row r="14" spans="3:12" ht="6.75" customHeight="1">
      <c r="C14" s="341"/>
      <c r="D14" s="342"/>
      <c r="E14" s="87"/>
      <c r="F14" s="87"/>
    </row>
    <row r="15" spans="3:12" ht="31.5">
      <c r="C15" s="341" t="s">
        <v>205</v>
      </c>
      <c r="D15" s="342">
        <v>8</v>
      </c>
      <c r="E15" s="87"/>
      <c r="F15" s="87"/>
    </row>
    <row r="16" spans="3:12" ht="9" customHeight="1">
      <c r="C16" s="341"/>
      <c r="D16" s="342"/>
      <c r="E16" s="87"/>
      <c r="F16" s="87"/>
    </row>
    <row r="17" spans="3:12" ht="16.5" thickBot="1">
      <c r="C17" s="343" t="s">
        <v>206</v>
      </c>
      <c r="D17" s="344">
        <v>588</v>
      </c>
      <c r="E17" s="87"/>
      <c r="F17" s="87"/>
    </row>
    <row r="18" spans="3:12" ht="36" customHeight="1" thickBot="1">
      <c r="C18" s="345"/>
      <c r="D18" s="346">
        <f>SUM(D11:D17)</f>
        <v>2172</v>
      </c>
      <c r="E18" s="87"/>
      <c r="F18" s="87"/>
    </row>
    <row r="19" spans="3:12" ht="15"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3:12" ht="15"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3:12" ht="15"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3:12" ht="15"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3:12" ht="15.75" thickBot="1"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3:12" ht="37.5" customHeight="1">
      <c r="C24" s="347"/>
      <c r="D24" s="348" t="s">
        <v>207</v>
      </c>
      <c r="E24" s="349" t="s">
        <v>208</v>
      </c>
      <c r="F24" s="87"/>
      <c r="G24" s="87"/>
      <c r="H24" s="87"/>
      <c r="I24" s="87"/>
      <c r="J24" s="87"/>
      <c r="K24" s="87"/>
      <c r="L24" s="87"/>
    </row>
    <row r="25" spans="3:12" ht="23.25" customHeight="1">
      <c r="C25" s="350" t="s">
        <v>101</v>
      </c>
      <c r="D25" s="351">
        <v>370</v>
      </c>
      <c r="E25" s="352">
        <v>377</v>
      </c>
      <c r="F25" s="87"/>
      <c r="G25" s="87"/>
      <c r="H25" s="87"/>
      <c r="I25" s="87"/>
      <c r="J25" s="87"/>
      <c r="K25" s="87"/>
      <c r="L25" s="87"/>
    </row>
    <row r="26" spans="3:12" ht="21" customHeight="1" thickBot="1">
      <c r="C26" s="353" t="s">
        <v>102</v>
      </c>
      <c r="D26" s="354">
        <v>42</v>
      </c>
      <c r="E26" s="355">
        <v>59</v>
      </c>
      <c r="F26" s="87"/>
      <c r="G26" s="87"/>
      <c r="H26" s="87"/>
      <c r="I26" s="87"/>
      <c r="J26" s="87"/>
      <c r="K26" s="87"/>
      <c r="L26" s="87"/>
    </row>
    <row r="27" spans="3:12" ht="15">
      <c r="C27" s="93"/>
      <c r="D27" s="93"/>
      <c r="E27" s="93"/>
      <c r="K27" s="87"/>
      <c r="L27" s="87"/>
    </row>
    <row r="28" spans="3:12" ht="15">
      <c r="K28" s="87"/>
      <c r="L28" s="87"/>
    </row>
    <row r="43" spans="3:3" ht="15">
      <c r="C43" s="356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ÁREA MEDICA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2024-09-07T19:14:36Z</cp:lastPrinted>
  <dcterms:created xsi:type="dcterms:W3CDTF">2014-01-30T18:25:03Z</dcterms:created>
  <dcterms:modified xsi:type="dcterms:W3CDTF">2024-09-07T19:14:40Z</dcterms:modified>
</cp:coreProperties>
</file>